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958" activeTab="3"/>
  </bookViews>
  <sheets>
    <sheet name="Приложение 5" sheetId="1" r:id="rId1"/>
    <sheet name="Приложение 6" sheetId="3" r:id="rId2"/>
    <sheet name="Приложение 7" sheetId="24" r:id="rId3"/>
    <sheet name="Приложение 9" sheetId="14" r:id="rId4"/>
  </sheets>
  <definedNames>
    <definedName name="_xlnm._FilterDatabase" localSheetId="0" hidden="1">'Приложение 5'!$A$9:$II$150</definedName>
    <definedName name="_xlnm._FilterDatabase" localSheetId="1" hidden="1">'Приложение 6'!$A$8:$I$117</definedName>
    <definedName name="_xlnm._FilterDatabase" localSheetId="2" hidden="1">'Приложение 7'!$A$8:$IL$148</definedName>
    <definedName name="_xlnm.Print_Titles" localSheetId="0">'Приложение 5'!$8:$9</definedName>
    <definedName name="_xlnm.Print_Titles" localSheetId="1">'Приложение 6'!$7:$8</definedName>
    <definedName name="_xlnm.Print_Titles" localSheetId="2">'Приложение 7'!$7:$8</definedName>
    <definedName name="_xlnm.Print_Area" localSheetId="0">'Приложение 5'!$A$1:$H$157</definedName>
    <definedName name="_xlnm.Print_Area" localSheetId="2">'Приложение 7'!$A$1:$I$155</definedName>
  </definedNames>
  <calcPr calcId="144525" iterate="1"/>
</workbook>
</file>

<file path=xl/calcChain.xml><?xml version="1.0" encoding="utf-8"?>
<calcChain xmlns="http://schemas.openxmlformats.org/spreadsheetml/2006/main">
  <c r="H79" i="1" l="1"/>
  <c r="G79" i="1"/>
  <c r="H78" i="1"/>
  <c r="G78" i="1"/>
  <c r="I79" i="24"/>
  <c r="H79" i="24"/>
  <c r="I78" i="24"/>
  <c r="H78" i="24"/>
  <c r="H19" i="3"/>
  <c r="G19" i="3"/>
  <c r="H18" i="3"/>
  <c r="G18" i="3"/>
  <c r="F138" i="1"/>
  <c r="G137" i="24" s="1"/>
  <c r="G138" i="24"/>
  <c r="F62" i="3"/>
  <c r="G100" i="24"/>
  <c r="F33" i="3"/>
  <c r="G80" i="24"/>
  <c r="G79" i="24" s="1"/>
  <c r="G78" i="24" s="1"/>
  <c r="F20" i="3"/>
  <c r="F19" i="3" s="1"/>
  <c r="F18" i="3" s="1"/>
  <c r="F79" i="1"/>
  <c r="F78" i="1" s="1"/>
  <c r="G123" i="24"/>
  <c r="F54" i="3"/>
  <c r="G114" i="24"/>
  <c r="F45" i="3"/>
  <c r="G90" i="24"/>
  <c r="G77" i="24"/>
  <c r="G56" i="24"/>
  <c r="F86" i="3"/>
  <c r="G54" i="24"/>
  <c r="F84" i="3"/>
  <c r="H19" i="1"/>
  <c r="H70" i="3"/>
  <c r="G31" i="24"/>
  <c r="F110" i="3"/>
  <c r="I70" i="24"/>
  <c r="H70" i="24"/>
  <c r="H99" i="3"/>
  <c r="G99" i="3"/>
  <c r="I46" i="24"/>
  <c r="H46" i="24"/>
  <c r="I90" i="24"/>
  <c r="H90" i="24"/>
  <c r="H113" i="3"/>
  <c r="H112" i="3" s="1"/>
  <c r="H111" i="3" s="1"/>
  <c r="G113" i="3"/>
  <c r="G112" i="3" s="1"/>
  <c r="G111" i="3" s="1"/>
  <c r="G142" i="24"/>
  <c r="F66" i="3"/>
  <c r="I134" i="24"/>
  <c r="H134" i="24"/>
  <c r="H58" i="3"/>
  <c r="H56" i="3" s="1"/>
  <c r="G58" i="3"/>
  <c r="G56" i="3" s="1"/>
  <c r="I114" i="24"/>
  <c r="H114" i="24"/>
  <c r="H45" i="3"/>
  <c r="G45" i="3"/>
  <c r="I108" i="24"/>
  <c r="H108" i="24"/>
  <c r="I104" i="24"/>
  <c r="H104" i="24"/>
  <c r="H41" i="3"/>
  <c r="G41" i="3"/>
  <c r="H37" i="3"/>
  <c r="G37" i="3"/>
  <c r="I96" i="24"/>
  <c r="H96" i="24"/>
  <c r="G96" i="24"/>
  <c r="I84" i="24"/>
  <c r="H84" i="24"/>
  <c r="G84" i="24"/>
  <c r="I77" i="24"/>
  <c r="H77" i="24"/>
  <c r="H29" i="3"/>
  <c r="G29" i="3"/>
  <c r="F29" i="3"/>
  <c r="H24" i="3"/>
  <c r="G24" i="3"/>
  <c r="F24" i="3"/>
  <c r="H17" i="3"/>
  <c r="G17" i="3"/>
  <c r="F17" i="3"/>
  <c r="H12" i="3"/>
  <c r="G12" i="3"/>
  <c r="F61" i="3" l="1"/>
  <c r="G139" i="24"/>
  <c r="F63" i="3"/>
  <c r="G136" i="24"/>
  <c r="F60" i="3"/>
  <c r="G134" i="24"/>
  <c r="F58" i="3"/>
  <c r="F57" i="3" s="1"/>
  <c r="G121" i="24"/>
  <c r="F52" i="3"/>
  <c r="G118" i="24"/>
  <c r="F49" i="3"/>
  <c r="G116" i="24"/>
  <c r="F47" i="3"/>
  <c r="G108" i="24"/>
  <c r="F41" i="3"/>
  <c r="G104" i="24"/>
  <c r="F37" i="3"/>
  <c r="I129" i="24"/>
  <c r="H129" i="24"/>
  <c r="G129" i="24"/>
  <c r="H90" i="3"/>
  <c r="G90" i="3"/>
  <c r="F90" i="3"/>
  <c r="F113" i="3"/>
  <c r="F112" i="3" s="1"/>
  <c r="F111" i="3" s="1"/>
  <c r="G70" i="24"/>
  <c r="F12" i="3"/>
  <c r="I64" i="24"/>
  <c r="H64" i="24"/>
  <c r="G64" i="24"/>
  <c r="H104" i="3"/>
  <c r="G104" i="3"/>
  <c r="F104" i="3"/>
  <c r="I62" i="24"/>
  <c r="H62" i="24"/>
  <c r="G62" i="24"/>
  <c r="H102" i="3"/>
  <c r="G102" i="3"/>
  <c r="F102" i="3"/>
  <c r="I57" i="24"/>
  <c r="H57" i="24"/>
  <c r="G57" i="24"/>
  <c r="F87" i="3"/>
  <c r="G51" i="24"/>
  <c r="G41" i="24"/>
  <c r="F96" i="3"/>
  <c r="I36" i="24"/>
  <c r="H36" i="24"/>
  <c r="G36" i="24"/>
  <c r="H78" i="3"/>
  <c r="G78" i="3"/>
  <c r="F78" i="3"/>
  <c r="I28" i="24"/>
  <c r="H28" i="24"/>
  <c r="G28" i="24"/>
  <c r="H107" i="3"/>
  <c r="G107" i="3"/>
  <c r="F107" i="3"/>
  <c r="G25" i="24"/>
  <c r="F75" i="3"/>
  <c r="G23" i="24"/>
  <c r="F73" i="3"/>
  <c r="I20" i="24"/>
  <c r="H20" i="24"/>
  <c r="G20" i="24"/>
  <c r="G70" i="3"/>
  <c r="F70" i="3"/>
  <c r="H93" i="3" l="1"/>
  <c r="G93" i="3"/>
  <c r="I15" i="24"/>
  <c r="H15" i="24"/>
  <c r="G15" i="24"/>
  <c r="F93" i="3"/>
  <c r="G46" i="24"/>
  <c r="F99" i="3"/>
  <c r="I147" i="24"/>
  <c r="H147" i="24"/>
  <c r="G147" i="24"/>
  <c r="H116" i="3"/>
  <c r="G116" i="3"/>
  <c r="F116" i="3"/>
  <c r="I141" i="24" l="1"/>
  <c r="I140" i="24" s="1"/>
  <c r="H141" i="24"/>
  <c r="H140" i="24" s="1"/>
  <c r="G141" i="24"/>
  <c r="G140" i="24" s="1"/>
  <c r="I137" i="24"/>
  <c r="H137" i="24"/>
  <c r="I135" i="24"/>
  <c r="H135" i="24"/>
  <c r="G135" i="24"/>
  <c r="I133" i="24"/>
  <c r="I132" i="24" s="1"/>
  <c r="H133" i="24"/>
  <c r="H132" i="24" s="1"/>
  <c r="G133" i="24"/>
  <c r="G132" i="24" s="1"/>
  <c r="H109" i="3"/>
  <c r="H108" i="3" s="1"/>
  <c r="G109" i="3"/>
  <c r="G108" i="3" s="1"/>
  <c r="F109" i="3"/>
  <c r="F108" i="3" s="1"/>
  <c r="H61" i="3"/>
  <c r="G61" i="3"/>
  <c r="H59" i="3"/>
  <c r="G59" i="3"/>
  <c r="F59" i="3"/>
  <c r="F56" i="3" s="1"/>
  <c r="H65" i="3"/>
  <c r="H64" i="3" s="1"/>
  <c r="G65" i="3"/>
  <c r="G64" i="3" s="1"/>
  <c r="F65" i="3"/>
  <c r="F64" i="3" s="1"/>
  <c r="F134" i="1"/>
  <c r="G134" i="1"/>
  <c r="G133" i="1" s="1"/>
  <c r="H134" i="1"/>
  <c r="H133" i="1" s="1"/>
  <c r="H142" i="1"/>
  <c r="H141" i="1" s="1"/>
  <c r="G142" i="1"/>
  <c r="G141" i="1" s="1"/>
  <c r="F142" i="1"/>
  <c r="F141" i="1" s="1"/>
  <c r="H138" i="1"/>
  <c r="G138" i="1"/>
  <c r="H136" i="1"/>
  <c r="G136" i="1"/>
  <c r="F136" i="1"/>
  <c r="G132" i="1" l="1"/>
  <c r="G131" i="1" s="1"/>
  <c r="G130" i="1" s="1"/>
  <c r="H132" i="1"/>
  <c r="H131" i="1" s="1"/>
  <c r="H130" i="1" s="1"/>
  <c r="G131" i="24"/>
  <c r="G130" i="24" s="1"/>
  <c r="F133" i="1"/>
  <c r="F132" i="1" s="1"/>
  <c r="F131" i="1" s="1"/>
  <c r="H131" i="24"/>
  <c r="I131" i="24"/>
  <c r="I146" i="24"/>
  <c r="I145" i="24" s="1"/>
  <c r="I144" i="24" s="1"/>
  <c r="I143" i="24" s="1"/>
  <c r="H146" i="24"/>
  <c r="H145" i="24" s="1"/>
  <c r="H144" i="24" s="1"/>
  <c r="H143" i="24" s="1"/>
  <c r="G146" i="24"/>
  <c r="G145" i="24" s="1"/>
  <c r="G144" i="24" s="1"/>
  <c r="G143" i="24" s="1"/>
  <c r="G128" i="24"/>
  <c r="G127" i="24" s="1"/>
  <c r="G126" i="24" s="1"/>
  <c r="G125" i="24" s="1"/>
  <c r="G124" i="24" s="1"/>
  <c r="G122" i="24"/>
  <c r="G120" i="24"/>
  <c r="G117" i="24"/>
  <c r="G115" i="24"/>
  <c r="G113" i="24"/>
  <c r="G107" i="24"/>
  <c r="G106" i="24" s="1"/>
  <c r="G105" i="24" s="1"/>
  <c r="G103" i="24"/>
  <c r="G102" i="24" s="1"/>
  <c r="G101" i="24" s="1"/>
  <c r="G99" i="24"/>
  <c r="G98" i="24" s="1"/>
  <c r="G97" i="24" s="1"/>
  <c r="G95" i="24"/>
  <c r="G94" i="24" s="1"/>
  <c r="G93" i="24" s="1"/>
  <c r="G89" i="24"/>
  <c r="G88" i="24" s="1"/>
  <c r="G87" i="24" s="1"/>
  <c r="G83" i="24"/>
  <c r="G82" i="24" s="1"/>
  <c r="G81" i="24" s="1"/>
  <c r="G76" i="24"/>
  <c r="G75" i="24" s="1"/>
  <c r="G74" i="24" s="1"/>
  <c r="G69" i="24"/>
  <c r="G68" i="24" s="1"/>
  <c r="G63" i="24"/>
  <c r="G61" i="24"/>
  <c r="G55" i="24"/>
  <c r="G53" i="24"/>
  <c r="G50" i="24"/>
  <c r="G49" i="24" s="1"/>
  <c r="G45" i="24"/>
  <c r="G44" i="24" s="1"/>
  <c r="G43" i="24" s="1"/>
  <c r="G42" i="24" s="1"/>
  <c r="G40" i="24"/>
  <c r="G39" i="24" s="1"/>
  <c r="G38" i="24" s="1"/>
  <c r="G37" i="24" s="1"/>
  <c r="G35" i="24"/>
  <c r="G34" i="24" s="1"/>
  <c r="G33" i="24" s="1"/>
  <c r="G32" i="24" s="1"/>
  <c r="G30" i="24"/>
  <c r="G29" i="24" s="1"/>
  <c r="G27" i="24"/>
  <c r="G26" i="24" s="1"/>
  <c r="G24" i="24"/>
  <c r="G22" i="24"/>
  <c r="G19" i="24"/>
  <c r="G18" i="24" s="1"/>
  <c r="G14" i="24"/>
  <c r="G13" i="24" s="1"/>
  <c r="G12" i="24" s="1"/>
  <c r="G11" i="24" s="1"/>
  <c r="H128" i="24"/>
  <c r="H127" i="24" s="1"/>
  <c r="H126" i="24" s="1"/>
  <c r="H125" i="24" s="1"/>
  <c r="H124" i="24" s="1"/>
  <c r="H122" i="24"/>
  <c r="H120" i="24"/>
  <c r="H117" i="24"/>
  <c r="H115" i="24"/>
  <c r="H113" i="24"/>
  <c r="H107" i="24"/>
  <c r="H106" i="24" s="1"/>
  <c r="H105" i="24" s="1"/>
  <c r="H103" i="24"/>
  <c r="H102" i="24" s="1"/>
  <c r="H101" i="24" s="1"/>
  <c r="H99" i="24"/>
  <c r="H98" i="24" s="1"/>
  <c r="H97" i="24" s="1"/>
  <c r="H95" i="24"/>
  <c r="H94" i="24" s="1"/>
  <c r="H93" i="24" s="1"/>
  <c r="H89" i="24"/>
  <c r="H88" i="24" s="1"/>
  <c r="H87" i="24" s="1"/>
  <c r="H86" i="24" s="1"/>
  <c r="H83" i="24"/>
  <c r="H82" i="24" s="1"/>
  <c r="H81" i="24" s="1"/>
  <c r="H76" i="24"/>
  <c r="H75" i="24" s="1"/>
  <c r="H74" i="24" s="1"/>
  <c r="H69" i="24"/>
  <c r="H68" i="24" s="1"/>
  <c r="H67" i="24" s="1"/>
  <c r="H66" i="24" s="1"/>
  <c r="H65" i="24" s="1"/>
  <c r="H63" i="24"/>
  <c r="H61" i="24"/>
  <c r="H55" i="24"/>
  <c r="H53" i="24"/>
  <c r="H50" i="24"/>
  <c r="H49" i="24" s="1"/>
  <c r="H45" i="24"/>
  <c r="H44" i="24" s="1"/>
  <c r="H43" i="24" s="1"/>
  <c r="H42" i="24" s="1"/>
  <c r="H40" i="24"/>
  <c r="H39" i="24" s="1"/>
  <c r="H38" i="24" s="1"/>
  <c r="H37" i="24" s="1"/>
  <c r="H35" i="24"/>
  <c r="H34" i="24" s="1"/>
  <c r="H33" i="24" s="1"/>
  <c r="H32" i="24" s="1"/>
  <c r="H30" i="24"/>
  <c r="H29" i="24" s="1"/>
  <c r="H27" i="24"/>
  <c r="H26" i="24" s="1"/>
  <c r="H24" i="24"/>
  <c r="H22" i="24"/>
  <c r="H19" i="24"/>
  <c r="H18" i="24" s="1"/>
  <c r="H14" i="24"/>
  <c r="H13" i="24" s="1"/>
  <c r="H12" i="24" s="1"/>
  <c r="H11" i="24" s="1"/>
  <c r="H95" i="3"/>
  <c r="H94" i="3" s="1"/>
  <c r="G95" i="3"/>
  <c r="G94" i="3" s="1"/>
  <c r="F95" i="3"/>
  <c r="F94" i="3" s="1"/>
  <c r="H130" i="24" l="1"/>
  <c r="G67" i="24"/>
  <c r="G66" i="24" s="1"/>
  <c r="G65" i="24" s="1"/>
  <c r="H119" i="24"/>
  <c r="G60" i="24"/>
  <c r="G59" i="24" s="1"/>
  <c r="G58" i="24" s="1"/>
  <c r="H52" i="24"/>
  <c r="H48" i="24" s="1"/>
  <c r="H47" i="24" s="1"/>
  <c r="H60" i="24"/>
  <c r="H59" i="24" s="1"/>
  <c r="H58" i="24" s="1"/>
  <c r="H112" i="24"/>
  <c r="H111" i="24" s="1"/>
  <c r="G73" i="24"/>
  <c r="G72" i="24" s="1"/>
  <c r="G71" i="24" s="1"/>
  <c r="G21" i="24"/>
  <c r="G17" i="24" s="1"/>
  <c r="G119" i="24"/>
  <c r="H21" i="24"/>
  <c r="G52" i="24"/>
  <c r="G48" i="24" s="1"/>
  <c r="G47" i="24" s="1"/>
  <c r="G112" i="24"/>
  <c r="G92" i="24"/>
  <c r="G91" i="24" s="1"/>
  <c r="G86" i="24"/>
  <c r="H73" i="24"/>
  <c r="H72" i="24" s="1"/>
  <c r="H71" i="24" s="1"/>
  <c r="H92" i="24"/>
  <c r="H91" i="24" s="1"/>
  <c r="H85" i="24" s="1"/>
  <c r="C14" i="14"/>
  <c r="C13" i="14" s="1"/>
  <c r="C12" i="14" s="1"/>
  <c r="D14" i="14"/>
  <c r="D13" i="14" s="1"/>
  <c r="D12" i="14" s="1"/>
  <c r="H17" i="24" l="1"/>
  <c r="H16" i="24" s="1"/>
  <c r="H10" i="24" s="1"/>
  <c r="G111" i="24"/>
  <c r="G110" i="24" s="1"/>
  <c r="G109" i="24" s="1"/>
  <c r="G85" i="24"/>
  <c r="G16" i="24"/>
  <c r="G10" i="24" s="1"/>
  <c r="H110" i="24"/>
  <c r="H109" i="24" s="1"/>
  <c r="H148" i="24" l="1"/>
  <c r="H9" i="24" s="1"/>
  <c r="G148" i="24"/>
  <c r="G9" i="24" s="1"/>
  <c r="H115" i="3"/>
  <c r="H114" i="3" s="1"/>
  <c r="G115" i="3"/>
  <c r="G114" i="3" s="1"/>
  <c r="F115" i="3"/>
  <c r="F114" i="3" s="1"/>
  <c r="F106" i="3"/>
  <c r="F105" i="3" s="1"/>
  <c r="F103" i="3"/>
  <c r="F101" i="3"/>
  <c r="F98" i="3"/>
  <c r="F97" i="3" s="1"/>
  <c r="F92" i="3"/>
  <c r="F91" i="3" s="1"/>
  <c r="F89" i="3"/>
  <c r="F88" i="3" s="1"/>
  <c r="F85" i="3"/>
  <c r="F83" i="3"/>
  <c r="F80" i="3"/>
  <c r="F79" i="3" s="1"/>
  <c r="F77" i="3"/>
  <c r="F76" i="3" s="1"/>
  <c r="F74" i="3"/>
  <c r="F72" i="3"/>
  <c r="F69" i="3"/>
  <c r="F68" i="3" s="1"/>
  <c r="F53" i="3"/>
  <c r="F51" i="3"/>
  <c r="F50" i="3"/>
  <c r="F48" i="3"/>
  <c r="F46" i="3"/>
  <c r="F44" i="3"/>
  <c r="F40" i="3"/>
  <c r="F39" i="3" s="1"/>
  <c r="F38" i="3" s="1"/>
  <c r="F36" i="3"/>
  <c r="F35" i="3" s="1"/>
  <c r="F34" i="3" s="1"/>
  <c r="F32" i="3"/>
  <c r="F31" i="3" s="1"/>
  <c r="F30" i="3" s="1"/>
  <c r="F28" i="3"/>
  <c r="F27" i="3" s="1"/>
  <c r="F26" i="3" s="1"/>
  <c r="F23" i="3"/>
  <c r="F22" i="3" s="1"/>
  <c r="F21" i="3" s="1"/>
  <c r="F16" i="3"/>
  <c r="F15" i="3" s="1"/>
  <c r="F14" i="3" s="1"/>
  <c r="F11" i="3"/>
  <c r="F10" i="3" s="1"/>
  <c r="F9" i="3" s="1"/>
  <c r="G106" i="3"/>
  <c r="G105" i="3" s="1"/>
  <c r="G103" i="3"/>
  <c r="G101" i="3"/>
  <c r="G98" i="3"/>
  <c r="G97" i="3" s="1"/>
  <c r="G92" i="3"/>
  <c r="G91" i="3" s="1"/>
  <c r="G89" i="3"/>
  <c r="G88" i="3" s="1"/>
  <c r="G83" i="3"/>
  <c r="G80" i="3"/>
  <c r="G79" i="3" s="1"/>
  <c r="G77" i="3"/>
  <c r="G76" i="3" s="1"/>
  <c r="G74" i="3"/>
  <c r="G72" i="3"/>
  <c r="G69" i="3"/>
  <c r="G68" i="3" s="1"/>
  <c r="G57" i="3"/>
  <c r="G55" i="3" s="1"/>
  <c r="G53" i="3"/>
  <c r="G51" i="3"/>
  <c r="G50" i="3"/>
  <c r="G48" i="3"/>
  <c r="G46" i="3"/>
  <c r="G44" i="3"/>
  <c r="G40" i="3"/>
  <c r="G39" i="3" s="1"/>
  <c r="G38" i="3" s="1"/>
  <c r="G36" i="3"/>
  <c r="G35" i="3" s="1"/>
  <c r="G34" i="3" s="1"/>
  <c r="G32" i="3"/>
  <c r="G31" i="3" s="1"/>
  <c r="G30" i="3" s="1"/>
  <c r="G28" i="3"/>
  <c r="G27" i="3" s="1"/>
  <c r="G26" i="3" s="1"/>
  <c r="G23" i="3"/>
  <c r="G22" i="3" s="1"/>
  <c r="G21" i="3" s="1"/>
  <c r="G16" i="3"/>
  <c r="G15" i="3" s="1"/>
  <c r="G14" i="3" s="1"/>
  <c r="G11" i="3"/>
  <c r="G10" i="3" s="1"/>
  <c r="G9" i="3" s="1"/>
  <c r="G13" i="3" l="1"/>
  <c r="F13" i="3"/>
  <c r="F55" i="3"/>
  <c r="G100" i="3"/>
  <c r="F43" i="3"/>
  <c r="F42" i="3" s="1"/>
  <c r="F71" i="3"/>
  <c r="F82" i="3"/>
  <c r="G43" i="3"/>
  <c r="G42" i="3" s="1"/>
  <c r="G71" i="3"/>
  <c r="F100" i="3"/>
  <c r="F25" i="3"/>
  <c r="G25" i="3"/>
  <c r="H23" i="3"/>
  <c r="H22" i="3" s="1"/>
  <c r="H21" i="3" s="1"/>
  <c r="H16" i="3"/>
  <c r="H15" i="3" s="1"/>
  <c r="H14" i="3" s="1"/>
  <c r="F148" i="1"/>
  <c r="F147" i="1" s="1"/>
  <c r="F146" i="1" s="1"/>
  <c r="F145" i="1" s="1"/>
  <c r="F144" i="1" s="1"/>
  <c r="F128" i="1"/>
  <c r="F127" i="1" s="1"/>
  <c r="F126" i="1" s="1"/>
  <c r="F125" i="1" s="1"/>
  <c r="F124" i="1" s="1"/>
  <c r="F122" i="1"/>
  <c r="F120" i="1"/>
  <c r="F117" i="1"/>
  <c r="F115" i="1"/>
  <c r="F113" i="1"/>
  <c r="F107" i="1"/>
  <c r="F106" i="1" s="1"/>
  <c r="F105" i="1" s="1"/>
  <c r="F103" i="1"/>
  <c r="F102" i="1" s="1"/>
  <c r="F101" i="1" s="1"/>
  <c r="F99" i="1"/>
  <c r="F98" i="1" s="1"/>
  <c r="F97" i="1" s="1"/>
  <c r="F95" i="1"/>
  <c r="F94" i="1" s="1"/>
  <c r="F93" i="1" s="1"/>
  <c r="F89" i="1"/>
  <c r="F88" i="1" s="1"/>
  <c r="F87" i="1" s="1"/>
  <c r="F83" i="1"/>
  <c r="F82" i="1" s="1"/>
  <c r="F81" i="1" s="1"/>
  <c r="F76" i="1"/>
  <c r="F75" i="1" s="1"/>
  <c r="F74" i="1" s="1"/>
  <c r="F69" i="1"/>
  <c r="F68" i="1" s="1"/>
  <c r="F63" i="1"/>
  <c r="F61" i="1"/>
  <c r="F55" i="1"/>
  <c r="F53" i="1"/>
  <c r="F50" i="1"/>
  <c r="F49" i="1" s="1"/>
  <c r="F45" i="1"/>
  <c r="F44" i="1" s="1"/>
  <c r="F43" i="1" s="1"/>
  <c r="F42" i="1" s="1"/>
  <c r="F40" i="1"/>
  <c r="F39" i="1" s="1"/>
  <c r="F38" i="1" s="1"/>
  <c r="F37" i="1" s="1"/>
  <c r="F35" i="1"/>
  <c r="F34" i="1" s="1"/>
  <c r="F33" i="1" s="1"/>
  <c r="F32" i="1" s="1"/>
  <c r="F30" i="1"/>
  <c r="F29" i="1" s="1"/>
  <c r="F27" i="1"/>
  <c r="F26" i="1" s="1"/>
  <c r="F24" i="1"/>
  <c r="F22" i="1"/>
  <c r="F19" i="1"/>
  <c r="F18" i="1" s="1"/>
  <c r="F14" i="1"/>
  <c r="F13" i="1" s="1"/>
  <c r="F12" i="1" s="1"/>
  <c r="F11" i="1" s="1"/>
  <c r="G148" i="1"/>
  <c r="G147" i="1" s="1"/>
  <c r="G146" i="1" s="1"/>
  <c r="G145" i="1" s="1"/>
  <c r="G144" i="1" s="1"/>
  <c r="G128" i="1"/>
  <c r="G127" i="1" s="1"/>
  <c r="G126" i="1" s="1"/>
  <c r="G125" i="1" s="1"/>
  <c r="G124" i="1" s="1"/>
  <c r="G122" i="1"/>
  <c r="G120" i="1"/>
  <c r="G117" i="1"/>
  <c r="G115" i="1"/>
  <c r="G113" i="1"/>
  <c r="G107" i="1"/>
  <c r="G106" i="1" s="1"/>
  <c r="G105" i="1" s="1"/>
  <c r="G103" i="1"/>
  <c r="G102" i="1" s="1"/>
  <c r="G101" i="1" s="1"/>
  <c r="G99" i="1"/>
  <c r="G98" i="1" s="1"/>
  <c r="G97" i="1" s="1"/>
  <c r="G95" i="1"/>
  <c r="G94" i="1" s="1"/>
  <c r="G93" i="1" s="1"/>
  <c r="G89" i="1"/>
  <c r="G88" i="1" s="1"/>
  <c r="G87" i="1" s="1"/>
  <c r="G86" i="1" s="1"/>
  <c r="G83" i="1"/>
  <c r="G82" i="1" s="1"/>
  <c r="G81" i="1" s="1"/>
  <c r="G76" i="1"/>
  <c r="G75" i="1" s="1"/>
  <c r="G74" i="1" s="1"/>
  <c r="G69" i="1"/>
  <c r="G68" i="1" s="1"/>
  <c r="G67" i="1" s="1"/>
  <c r="G66" i="1" s="1"/>
  <c r="G65" i="1" s="1"/>
  <c r="G63" i="1"/>
  <c r="G61" i="1"/>
  <c r="G55" i="1"/>
  <c r="G53" i="1"/>
  <c r="G50" i="1"/>
  <c r="G49" i="1" s="1"/>
  <c r="G45" i="1"/>
  <c r="G44" i="1" s="1"/>
  <c r="G43" i="1" s="1"/>
  <c r="G42" i="1" s="1"/>
  <c r="G40" i="1"/>
  <c r="G39" i="1" s="1"/>
  <c r="G38" i="1" s="1"/>
  <c r="G37" i="1" s="1"/>
  <c r="G35" i="1"/>
  <c r="G34" i="1" s="1"/>
  <c r="G33" i="1" s="1"/>
  <c r="G32" i="1" s="1"/>
  <c r="G30" i="1"/>
  <c r="G29" i="1" s="1"/>
  <c r="G27" i="1"/>
  <c r="G26" i="1" s="1"/>
  <c r="G24" i="1"/>
  <c r="G22" i="1"/>
  <c r="G19" i="1"/>
  <c r="G18" i="1" s="1"/>
  <c r="G14" i="1"/>
  <c r="G13" i="1" s="1"/>
  <c r="G12" i="1" s="1"/>
  <c r="G11" i="1" s="1"/>
  <c r="H13" i="3" l="1"/>
  <c r="F67" i="3"/>
  <c r="G119" i="1"/>
  <c r="G73" i="1"/>
  <c r="G72" i="1" s="1"/>
  <c r="G71" i="1" s="1"/>
  <c r="F73" i="1"/>
  <c r="F72" i="1" s="1"/>
  <c r="F71" i="1" s="1"/>
  <c r="F119" i="1"/>
  <c r="F67" i="1"/>
  <c r="F66" i="1" s="1"/>
  <c r="F65" i="1" s="1"/>
  <c r="G52" i="1"/>
  <c r="G60" i="1"/>
  <c r="G59" i="1" s="1"/>
  <c r="G58" i="1" s="1"/>
  <c r="G112" i="1"/>
  <c r="F52" i="1"/>
  <c r="F48" i="1" s="1"/>
  <c r="F47" i="1" s="1"/>
  <c r="F60" i="1"/>
  <c r="F59" i="1" s="1"/>
  <c r="F58" i="1" s="1"/>
  <c r="F112" i="1"/>
  <c r="G21" i="1"/>
  <c r="G17" i="1" s="1"/>
  <c r="F21" i="1"/>
  <c r="F17" i="1" s="1"/>
  <c r="F86" i="1"/>
  <c r="F92" i="1"/>
  <c r="F91" i="1" s="1"/>
  <c r="F130" i="1"/>
  <c r="G92" i="1"/>
  <c r="G91" i="1" s="1"/>
  <c r="G85" i="1" s="1"/>
  <c r="F85" i="1" l="1"/>
  <c r="G48" i="1"/>
  <c r="G47" i="1" s="1"/>
  <c r="G87" i="3"/>
  <c r="G85" i="3" s="1"/>
  <c r="G82" i="3" s="1"/>
  <c r="G67" i="3" s="1"/>
  <c r="G117" i="3" s="1"/>
  <c r="G16" i="1"/>
  <c r="G111" i="1"/>
  <c r="G110" i="1" s="1"/>
  <c r="G109" i="1" s="1"/>
  <c r="F111" i="1"/>
  <c r="F110" i="1" s="1"/>
  <c r="F109" i="1" s="1"/>
  <c r="F16" i="1"/>
  <c r="F10" i="1" s="1"/>
  <c r="F117" i="3"/>
  <c r="H148" i="1"/>
  <c r="H147" i="1" s="1"/>
  <c r="H146" i="1" s="1"/>
  <c r="H145" i="1" s="1"/>
  <c r="H144" i="1" s="1"/>
  <c r="H83" i="1"/>
  <c r="H82" i="1" s="1"/>
  <c r="H81" i="1" s="1"/>
  <c r="H76" i="1"/>
  <c r="H75" i="1" s="1"/>
  <c r="H74" i="1" s="1"/>
  <c r="G10" i="1" l="1"/>
  <c r="G150" i="1" s="1"/>
  <c r="D19" i="14" s="1"/>
  <c r="D18" i="14" s="1"/>
  <c r="D17" i="14" s="1"/>
  <c r="D16" i="14" s="1"/>
  <c r="D11" i="14" s="1"/>
  <c r="D20" i="14" s="1"/>
  <c r="D10" i="14" s="1"/>
  <c r="F150" i="1"/>
  <c r="C19" i="14" s="1"/>
  <c r="C18" i="14" s="1"/>
  <c r="C17" i="14" s="1"/>
  <c r="C16" i="14" s="1"/>
  <c r="C11" i="14" s="1"/>
  <c r="C20" i="14" s="1"/>
  <c r="C10" i="14" s="1"/>
  <c r="I128" i="24"/>
  <c r="I127" i="24" s="1"/>
  <c r="I126" i="24" s="1"/>
  <c r="I125" i="24" s="1"/>
  <c r="I124" i="24" s="1"/>
  <c r="I122" i="24"/>
  <c r="I120" i="24"/>
  <c r="I117" i="24"/>
  <c r="I115" i="24"/>
  <c r="I113" i="24"/>
  <c r="I107" i="24"/>
  <c r="I106" i="24" s="1"/>
  <c r="I105" i="24" s="1"/>
  <c r="I103" i="24"/>
  <c r="I102" i="24" s="1"/>
  <c r="I101" i="24" s="1"/>
  <c r="I99" i="24"/>
  <c r="I98" i="24" s="1"/>
  <c r="I97" i="24" s="1"/>
  <c r="I95" i="24"/>
  <c r="I94" i="24" s="1"/>
  <c r="I93" i="24" s="1"/>
  <c r="I89" i="24"/>
  <c r="I88" i="24" s="1"/>
  <c r="I87" i="24" s="1"/>
  <c r="I86" i="24" s="1"/>
  <c r="I83" i="24"/>
  <c r="I82" i="24" s="1"/>
  <c r="I81" i="24" s="1"/>
  <c r="I76" i="24"/>
  <c r="I75" i="24" s="1"/>
  <c r="I74" i="24" s="1"/>
  <c r="I69" i="24"/>
  <c r="I68" i="24" s="1"/>
  <c r="I67" i="24" s="1"/>
  <c r="I66" i="24" s="1"/>
  <c r="I65" i="24" s="1"/>
  <c r="I63" i="24"/>
  <c r="I61" i="24"/>
  <c r="I55" i="24"/>
  <c r="I53" i="24"/>
  <c r="I50" i="24"/>
  <c r="I49" i="24" s="1"/>
  <c r="I45" i="24"/>
  <c r="I44" i="24" s="1"/>
  <c r="I43" i="24" s="1"/>
  <c r="I42" i="24" s="1"/>
  <c r="I40" i="24"/>
  <c r="I39" i="24" s="1"/>
  <c r="I35" i="24"/>
  <c r="I34" i="24" s="1"/>
  <c r="I33" i="24" s="1"/>
  <c r="I32" i="24" s="1"/>
  <c r="I30" i="24"/>
  <c r="I29" i="24" s="1"/>
  <c r="I27" i="24"/>
  <c r="I26" i="24" s="1"/>
  <c r="I24" i="24"/>
  <c r="I22" i="24"/>
  <c r="I19" i="24"/>
  <c r="I18" i="24" s="1"/>
  <c r="I14" i="24"/>
  <c r="I13" i="24" s="1"/>
  <c r="I12" i="24" s="1"/>
  <c r="I11" i="24" s="1"/>
  <c r="I130" i="24" l="1"/>
  <c r="I38" i="24"/>
  <c r="I37" i="24" s="1"/>
  <c r="I119" i="24"/>
  <c r="I52" i="24"/>
  <c r="I48" i="24" s="1"/>
  <c r="I47" i="24" s="1"/>
  <c r="I21" i="24"/>
  <c r="I112" i="24"/>
  <c r="I92" i="24"/>
  <c r="I91" i="24" s="1"/>
  <c r="I85" i="24" s="1"/>
  <c r="I60" i="24"/>
  <c r="I59" i="24" s="1"/>
  <c r="I58" i="24" s="1"/>
  <c r="I73" i="24"/>
  <c r="I72" i="24" s="1"/>
  <c r="I71" i="24" s="1"/>
  <c r="H77" i="3"/>
  <c r="H72" i="3"/>
  <c r="H74" i="3"/>
  <c r="H57" i="3"/>
  <c r="H55" i="3" s="1"/>
  <c r="H50" i="3"/>
  <c r="I111" i="24" l="1"/>
  <c r="I110" i="24" s="1"/>
  <c r="I17" i="24"/>
  <c r="I16" i="24" s="1"/>
  <c r="I10" i="24" s="1"/>
  <c r="I109" i="24" l="1"/>
  <c r="I148" i="24" s="1"/>
  <c r="I9" i="24" l="1"/>
  <c r="H51" i="3" l="1"/>
  <c r="H30" i="1"/>
  <c r="H29" i="1" s="1"/>
  <c r="E14" i="14" l="1"/>
  <c r="E13" i="14" s="1"/>
  <c r="E12" i="14" s="1"/>
  <c r="H11" i="3" l="1"/>
  <c r="H10" i="3" s="1"/>
  <c r="H9" i="3" s="1"/>
  <c r="H89" i="3" l="1"/>
  <c r="H88" i="3" s="1"/>
  <c r="H53" i="3"/>
  <c r="H48" i="3"/>
  <c r="H46" i="3"/>
  <c r="H44" i="3"/>
  <c r="H40" i="3"/>
  <c r="H39" i="3" s="1"/>
  <c r="H36" i="3"/>
  <c r="H35" i="3" s="1"/>
  <c r="H32" i="3"/>
  <c r="H31" i="3" s="1"/>
  <c r="H28" i="3"/>
  <c r="H27" i="3" s="1"/>
  <c r="H103" i="3"/>
  <c r="H101" i="3"/>
  <c r="H83" i="3"/>
  <c r="H80" i="3"/>
  <c r="H79" i="3" s="1"/>
  <c r="H98" i="3"/>
  <c r="H97" i="3" s="1"/>
  <c r="H76" i="3"/>
  <c r="H106" i="3"/>
  <c r="H105" i="3" s="1"/>
  <c r="H69" i="3"/>
  <c r="H68" i="3" s="1"/>
  <c r="H92" i="3"/>
  <c r="H91" i="3" s="1"/>
  <c r="H43" i="3" l="1"/>
  <c r="H42" i="3" s="1"/>
  <c r="H34" i="3"/>
  <c r="H30" i="3"/>
  <c r="H100" i="3"/>
  <c r="H26" i="3"/>
  <c r="H38" i="3"/>
  <c r="H71" i="3"/>
  <c r="H27" i="1"/>
  <c r="H26" i="1" s="1"/>
  <c r="H25" i="3" l="1"/>
  <c r="H128" i="1"/>
  <c r="H127" i="1" s="1"/>
  <c r="H126" i="1" s="1"/>
  <c r="H125" i="1" s="1"/>
  <c r="H124" i="1" s="1"/>
  <c r="H122" i="1"/>
  <c r="H120" i="1"/>
  <c r="H117" i="1"/>
  <c r="H115" i="1"/>
  <c r="H113" i="1"/>
  <c r="H107" i="1"/>
  <c r="H106" i="1" s="1"/>
  <c r="H103" i="1"/>
  <c r="H102" i="1" s="1"/>
  <c r="H99" i="1"/>
  <c r="H98" i="1" s="1"/>
  <c r="H95" i="1"/>
  <c r="H94" i="1" s="1"/>
  <c r="H89" i="1"/>
  <c r="H69" i="1"/>
  <c r="H68" i="1" s="1"/>
  <c r="H67" i="1" s="1"/>
  <c r="H66" i="1" s="1"/>
  <c r="H65" i="1" s="1"/>
  <c r="H63" i="1"/>
  <c r="H61" i="1"/>
  <c r="H55" i="1"/>
  <c r="H53" i="1"/>
  <c r="H50" i="1"/>
  <c r="H49" i="1" s="1"/>
  <c r="H45" i="1"/>
  <c r="H44" i="1" s="1"/>
  <c r="H43" i="1" s="1"/>
  <c r="H42" i="1" s="1"/>
  <c r="H40" i="1"/>
  <c r="H39" i="1" s="1"/>
  <c r="H38" i="1" s="1"/>
  <c r="H37" i="1" s="1"/>
  <c r="H35" i="1"/>
  <c r="H34" i="1" s="1"/>
  <c r="H33" i="1" s="1"/>
  <c r="H32" i="1" s="1"/>
  <c r="H24" i="1"/>
  <c r="H22" i="1"/>
  <c r="H18" i="1"/>
  <c r="H14" i="1"/>
  <c r="H13" i="1" s="1"/>
  <c r="H12" i="1" s="1"/>
  <c r="H11" i="1" s="1"/>
  <c r="H119" i="1" l="1"/>
  <c r="H112" i="1"/>
  <c r="H88" i="1"/>
  <c r="H87" i="1" s="1"/>
  <c r="H86" i="1" s="1"/>
  <c r="H93" i="1"/>
  <c r="H21" i="1"/>
  <c r="H17" i="1" s="1"/>
  <c r="H60" i="1"/>
  <c r="H59" i="1" s="1"/>
  <c r="H58" i="1" s="1"/>
  <c r="H52" i="1"/>
  <c r="H87" i="3" s="1"/>
  <c r="H85" i="3" s="1"/>
  <c r="H82" i="3" s="1"/>
  <c r="H67" i="3" s="1"/>
  <c r="H117" i="3" s="1"/>
  <c r="H97" i="1"/>
  <c r="H101" i="1"/>
  <c r="H105" i="1"/>
  <c r="H111" i="1" l="1"/>
  <c r="H110" i="1"/>
  <c r="H109" i="1" s="1"/>
  <c r="H48" i="1"/>
  <c r="H47" i="1" s="1"/>
  <c r="H16" i="1"/>
  <c r="H92" i="1"/>
  <c r="H91" i="1" s="1"/>
  <c r="H85" i="1" s="1"/>
  <c r="H10" i="1" l="1"/>
  <c r="H73" i="1"/>
  <c r="H72" i="1" s="1"/>
  <c r="H71" i="1" s="1"/>
  <c r="H150" i="1" l="1"/>
  <c r="E19" i="14" s="1"/>
  <c r="E18" i="14" s="1"/>
  <c r="E17" i="14" s="1"/>
  <c r="E16" i="14" s="1"/>
  <c r="E11" i="14" s="1"/>
  <c r="E20" i="14" s="1"/>
  <c r="E10" i="14" s="1"/>
</calcChain>
</file>

<file path=xl/sharedStrings.xml><?xml version="1.0" encoding="utf-8"?>
<sst xmlns="http://schemas.openxmlformats.org/spreadsheetml/2006/main" count="929" uniqueCount="187">
  <si>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</si>
  <si>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</si>
  <si>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</si>
  <si>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</si>
  <si>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</si>
  <si>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</si>
  <si>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</si>
  <si>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</si>
  <si>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</si>
  <si>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</si>
  <si>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</si>
  <si>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</si>
  <si>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</si>
  <si>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</si>
  <si>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</si>
  <si>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</si>
  <si>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</si>
  <si>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</si>
  <si>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</si>
  <si>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</si>
  <si>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</si>
  <si>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</si>
  <si>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</si>
  <si>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</si>
  <si>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</si>
  <si>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</si>
  <si>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</si>
  <si>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</si>
  <si>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</si>
  <si>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</si>
  <si>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</si>
  <si>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</si>
  <si>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</si>
  <si>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</si>
  <si>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</si>
  <si>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</si>
  <si>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</si>
  <si>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</si>
  <si>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</si>
  <si>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</si>
  <si>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</si>
  <si>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</si>
  <si>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</si>
  <si>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</si>
  <si>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</si>
  <si>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</si>
  <si>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</si>
  <si>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</si>
  <si>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</si>
  <si>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</si>
  <si>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</si>
  <si>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</si>
  <si>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</si>
  <si>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</si>
  <si>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</si>
  <si>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</si>
  <si>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</si>
  <si>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</si>
  <si>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</si>
  <si>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</si>
  <si>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</si>
  <si>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</si>
  <si>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</si>
  <si>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</si>
  <si>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</si>
  <si>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</si>
  <si>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</si>
  <si>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</si>
  <si>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</si>
  <si>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</si>
  <si>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</si>
  <si>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</si>
  <si>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</si>
  <si>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</si>
  <si>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</si>
  <si>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</si>
  <si>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</si>
  <si>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</si>
  <si>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</si>
  <si>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</si>
  <si>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</si>
  <si>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</si>
  <si>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</si>
  <si>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</si>
  <si>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</si>
  <si>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</si>
  <si>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</si>
  <si>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</si>
  <si>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</si>
  <si>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</si>
  <si>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</si>
  <si>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</si>
  <si>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</si>
  <si>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</si>
  <si>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</si>
  <si>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</si>
  <si>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Приложнение 6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</si>
  <si>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</si>
  <si>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</si>
  <si>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</si>
  <si>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</si>
  <si>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</si>
  <si>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</si>
  <si>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</si>
  <si>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</si>
  <si>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</si>
  <si>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</si>
  <si>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</si>
  <si>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</si>
  <si>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</si>
  <si>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</si>
  <si>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</si>
  <si>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</si>
  <si>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</si>
  <si>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</si>
  <si>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</si>
  <si>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</si>
  <si>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</si>
  <si>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</si>
  <si>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</si>
  <si>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</si>
  <si>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</si>
  <si>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</si>
  <si>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</si>
  <si>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</si>
  <si>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</si>
  <si>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</si>
  <si>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</si>
  <si>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Социальные выплаты гражданам,кроме публичных нормативных социальных выплат</t>
  </si>
  <si>
    <t>2021 год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</si>
  <si>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</si>
  <si>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</si>
  <si>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</si>
  <si>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</si>
  <si>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2020 год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</si>
  <si>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</si>
  <si>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</si>
  <si>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</si>
  <si>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2020 ГОД И ПЛАНОВЫЙ ПЕРИОД 2021 И 2022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</si>
  <si>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2020 ГОД И ПЛАНОВЫЙ ПЕРИОД 2021 И 2022 ГОДОВ</t>
  </si>
  <si>
    <t>ВЕДОМСТВЕННАЯ СТРУКТУРА РАСХОДОВ МЕСТНОГО БЮДЖЕТА НА 2020 ГОД И ПЛАНОВЫЙ ПЕРИОД 2021 И 2022 годов</t>
  </si>
  <si>
    <t xml:space="preserve">           ИСТОЧНИКИ ФИНАНСИРОВАНИЯ ДЕФИЦИТА МЕСТНОГО БЮДЖЕТА НА 2020 ГОД И ПЛАНОВЫЙ ПЕРИОД 2021 И 2022 ГОДОВ 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</si>
  <si>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</si>
  <si>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</si>
  <si>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</si>
  <si>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</si>
  <si>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</si>
  <si>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</si>
  <si>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</si>
  <si>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</si>
  <si>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</si>
  <si>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</si>
  <si>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</si>
  <si>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</si>
  <si>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</si>
  <si>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</si>
  <si>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</si>
  <si>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</si>
  <si>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</si>
  <si>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</si>
  <si>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</si>
  <si>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</si>
  <si>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</si>
  <si>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</si>
  <si>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</si>
  <si>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</si>
  <si>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</si>
  <si>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</si>
  <si>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</si>
  <si>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</si>
  <si>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</si>
  <si>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</si>
  <si>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</si>
  <si>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</si>
  <si>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</si>
  <si>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</si>
  <si>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</si>
  <si>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</si>
  <si>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</si>
  <si>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"Уличное освещение" муниципальной программы "Благоустройство территории  Улыбинскогосельсовета</t>
  </si>
  <si>
    <t>к решению сессии Совета депутатов Улыбинского сельсовета</t>
  </si>
  <si>
    <t>52.0.01.70510</t>
  </si>
  <si>
    <t>Подпрограмма "Озеленение" муниципальной программы "Благоустройство территории Улыбинского сельсовета</t>
  </si>
  <si>
    <t>Реализация мероприятий в рамках подпрограммы "Озеленение" муниципальной программы "Благоустройство территории  Улыбинскогосельсовета</t>
  </si>
  <si>
    <t>02</t>
  </si>
  <si>
    <t>от 23.06.2020 № 145</t>
  </si>
  <si>
    <t xml:space="preserve">от 23.06.2020 №145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</si>
</sst>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2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2" fillId="0" borderId="5" xfId="1" applyNumberFormat="1" applyFont="1" applyFill="1" applyBorder="1" applyAlignment="1" applyProtection="1">
      <alignment horizontal="righ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0" fontId="10" fillId="0" borderId="0" xfId="1" applyFont="1" applyFill="1" applyAlignment="1">
      <alignment horizontal="right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2" fillId="0" borderId="8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8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wrapText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2" fillId="0" borderId="8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right" wrapText="1"/>
    </xf>
    <xf numFmtId="165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8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2" fillId="0" borderId="5" xfId="1" applyNumberFormat="1" applyFont="1" applyFill="1" applyBorder="1" applyAlignment="1" applyProtection="1">
      <alignment horizontal="right" vertical="top"/>
      <protection hidden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168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4" fillId="0" borderId="4" xfId="1" applyNumberFormat="1" applyFont="1" applyFill="1" applyBorder="1" applyAlignment="1" applyProtection="1">
      <alignment horizontal="center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8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8" xfId="1" applyNumberFormat="1" applyFont="1" applyFill="1" applyBorder="1" applyAlignment="1" applyProtection="1">
      <alignment horizontal="center" vertical="center"/>
      <protection hidden="1"/>
    </xf>
    <xf numFmtId="164" fontId="8" fillId="3" borderId="9" xfId="1" applyNumberFormat="1" applyFont="1" applyFill="1" applyBorder="1" applyAlignment="1" applyProtection="1">
      <alignment horizontal="center" vertical="center"/>
      <protection hidden="1"/>
    </xf>
    <xf numFmtId="165" fontId="8" fillId="3" borderId="0" xfId="1" applyNumberFormat="1" applyFont="1" applyFill="1" applyAlignment="1" applyProtection="1">
      <alignment horizontal="center" vertical="center" wrapText="1"/>
      <protection hidden="1"/>
    </xf>
    <xf numFmtId="166" fontId="8" fillId="3" borderId="9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49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/>
    <xf numFmtId="0" fontId="1" fillId="0" borderId="0" xfId="1" applyFont="1" applyFill="1"/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0" borderId="11" xfId="1" applyNumberFormat="1" applyFont="1" applyFill="1" applyBorder="1" applyAlignment="1" applyProtection="1">
      <alignment horizontal="left" vertical="top" wrapText="1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1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1" fillId="3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showGridLines="0" view="pageBreakPreview" zoomScale="90" zoomScaleNormal="100" zoomScaleSheetLayoutView="90" workbookViewId="0">
      <selection sqref="A1:H150"/>
    </sheetView>
  </sheetViews>
  <sheetFormatPr defaultColWidth="9.140625" defaultRowHeight="12.75" x14ac:dyDescent="0.2"/>
  <cols>
    <col min="1" max="1" width="66.42578125" style="2" customWidth="1"/>
    <col min="2" max="3" width="5" style="2" customWidth="1"/>
    <col min="4" max="4" width="14.28515625" style="2" customWidth="1"/>
    <col min="5" max="5" width="6.42578125" style="2" customWidth="1"/>
    <col min="6" max="6" width="16.85546875" style="2" customWidth="1"/>
    <col min="7" max="7" width="12.42578125" style="2" customWidth="1"/>
    <col min="8" max="8" width="12.5703125" style="2" customWidth="1"/>
    <col min="9" max="243" width="9.140625" style="2" customWidth="1"/>
    <col min="244" max="16384" width="9.140625" style="2"/>
  </cols>
  <sheetData>
    <row r="1" spans="1:8" x14ac:dyDescent="0.2">
      <c r="A1" s="92"/>
      <c r="B1" s="92"/>
      <c r="C1" s="92"/>
      <c r="D1" s="92"/>
      <c r="E1" s="298" t="s">
        <v>95</v>
      </c>
      <c r="F1" s="298"/>
      <c r="G1" s="298"/>
      <c r="H1" s="299"/>
    </row>
    <row r="2" spans="1:8" ht="38.25" customHeight="1" x14ac:dyDescent="0.2">
      <c r="A2" s="92"/>
      <c r="B2" s="92"/>
      <c r="C2" s="92"/>
      <c r="D2" s="140"/>
      <c r="E2" s="141"/>
      <c r="F2" s="303" t="s">
        <v>180</v>
      </c>
      <c r="G2" s="304"/>
      <c r="H2" s="304"/>
    </row>
    <row r="3" spans="1:8" x14ac:dyDescent="0.2">
      <c r="A3" s="92"/>
      <c r="B3" s="92"/>
      <c r="C3" s="92"/>
      <c r="D3" s="300" t="s">
        <v>186</v>
      </c>
      <c r="E3" s="301"/>
      <c r="F3" s="301"/>
      <c r="G3" s="301"/>
      <c r="H3" s="301"/>
    </row>
    <row r="4" spans="1:8" x14ac:dyDescent="0.2">
      <c r="A4" s="92"/>
      <c r="B4" s="92"/>
      <c r="C4" s="92"/>
      <c r="D4" s="92"/>
      <c r="E4" s="92"/>
      <c r="F4" s="92"/>
      <c r="G4" s="92"/>
      <c r="H4" s="92"/>
    </row>
    <row r="5" spans="1:8" s="119" customFormat="1" ht="51.75" customHeight="1" x14ac:dyDescent="0.2">
      <c r="A5" s="302" t="s">
        <v>138</v>
      </c>
      <c r="B5" s="302"/>
      <c r="C5" s="302"/>
      <c r="D5" s="302"/>
      <c r="E5" s="302"/>
      <c r="F5" s="302"/>
      <c r="G5" s="302"/>
      <c r="H5" s="302"/>
    </row>
    <row r="6" spans="1:8" s="119" customFormat="1" ht="9.75" customHeight="1" x14ac:dyDescent="0.2">
      <c r="A6" s="126"/>
      <c r="B6" s="128"/>
      <c r="C6" s="128"/>
      <c r="D6" s="128"/>
      <c r="E6" s="128"/>
      <c r="F6" s="142"/>
      <c r="G6" s="142"/>
      <c r="H6" s="128"/>
    </row>
    <row r="7" spans="1:8" x14ac:dyDescent="0.2">
      <c r="H7" s="125" t="s">
        <v>97</v>
      </c>
    </row>
    <row r="8" spans="1:8" ht="25.5" customHeight="1" x14ac:dyDescent="0.2">
      <c r="A8" s="307" t="s">
        <v>0</v>
      </c>
      <c r="B8" s="307" t="s">
        <v>1</v>
      </c>
      <c r="C8" s="307" t="s">
        <v>2</v>
      </c>
      <c r="D8" s="307" t="s">
        <v>3</v>
      </c>
      <c r="E8" s="307" t="s">
        <v>4</v>
      </c>
      <c r="F8" s="305" t="s">
        <v>133</v>
      </c>
      <c r="G8" s="306"/>
      <c r="H8" s="306"/>
    </row>
    <row r="9" spans="1:8" ht="24.75" customHeight="1" x14ac:dyDescent="0.2">
      <c r="A9" s="308"/>
      <c r="B9" s="308"/>
      <c r="C9" s="308"/>
      <c r="D9" s="308"/>
      <c r="E9" s="308"/>
      <c r="F9" s="136" t="s">
        <v>134</v>
      </c>
      <c r="G9" s="136" t="s">
        <v>129</v>
      </c>
      <c r="H9" s="136" t="s">
        <v>132</v>
      </c>
    </row>
    <row r="10" spans="1:8" ht="15.95" customHeight="1" x14ac:dyDescent="0.2">
      <c r="A10" s="3" t="s">
        <v>6</v>
      </c>
      <c r="B10" s="4">
        <v>1</v>
      </c>
      <c r="C10" s="5" t="s">
        <v>7</v>
      </c>
      <c r="D10" s="6" t="s">
        <v>7</v>
      </c>
      <c r="E10" s="7" t="s">
        <v>7</v>
      </c>
      <c r="F10" s="162">
        <f>F11+F16+F32+F37+F42+F47</f>
        <v>6578.9000000000005</v>
      </c>
      <c r="G10" s="162">
        <f>G11+G16+G32+G37+G42+G47</f>
        <v>4143.9000000000005</v>
      </c>
      <c r="H10" s="143">
        <f>H11+H16+H32+H37+H42+H47</f>
        <v>4366.1000000000004</v>
      </c>
    </row>
    <row r="11" spans="1:8" ht="32.1" customHeight="1" x14ac:dyDescent="0.2">
      <c r="A11" s="130" t="s">
        <v>8</v>
      </c>
      <c r="B11" s="4">
        <v>1</v>
      </c>
      <c r="C11" s="5">
        <v>2</v>
      </c>
      <c r="D11" s="6" t="s">
        <v>7</v>
      </c>
      <c r="E11" s="7" t="s">
        <v>7</v>
      </c>
      <c r="F11" s="162">
        <f t="shared" ref="F11:H14" si="0">F12</f>
        <v>718.3</v>
      </c>
      <c r="G11" s="162">
        <f t="shared" si="0"/>
        <v>718.3</v>
      </c>
      <c r="H11" s="143">
        <f t="shared" si="0"/>
        <v>718.3</v>
      </c>
    </row>
    <row r="12" spans="1:8" ht="15.75" customHeight="1" x14ac:dyDescent="0.2">
      <c r="A12" s="37" t="s">
        <v>9</v>
      </c>
      <c r="B12" s="10">
        <v>1</v>
      </c>
      <c r="C12" s="11">
        <v>2</v>
      </c>
      <c r="D12" s="12" t="s">
        <v>10</v>
      </c>
      <c r="E12" s="13" t="s">
        <v>7</v>
      </c>
      <c r="F12" s="163">
        <f t="shared" si="0"/>
        <v>718.3</v>
      </c>
      <c r="G12" s="163">
        <f t="shared" si="0"/>
        <v>718.3</v>
      </c>
      <c r="H12" s="144">
        <f t="shared" si="0"/>
        <v>718.3</v>
      </c>
    </row>
    <row r="13" spans="1:8" ht="15.75" customHeight="1" x14ac:dyDescent="0.2">
      <c r="A13" s="37" t="s">
        <v>11</v>
      </c>
      <c r="B13" s="10">
        <v>1</v>
      </c>
      <c r="C13" s="11">
        <v>2</v>
      </c>
      <c r="D13" s="12" t="s">
        <v>12</v>
      </c>
      <c r="E13" s="13" t="s">
        <v>7</v>
      </c>
      <c r="F13" s="163">
        <f t="shared" si="0"/>
        <v>718.3</v>
      </c>
      <c r="G13" s="163">
        <f t="shared" si="0"/>
        <v>718.3</v>
      </c>
      <c r="H13" s="144">
        <f t="shared" si="0"/>
        <v>718.3</v>
      </c>
    </row>
    <row r="14" spans="1:8" ht="63.95" customHeight="1" x14ac:dyDescent="0.2">
      <c r="A14" s="178" t="s">
        <v>13</v>
      </c>
      <c r="B14" s="21">
        <v>1</v>
      </c>
      <c r="C14" s="21">
        <v>2</v>
      </c>
      <c r="D14" s="35" t="s">
        <v>12</v>
      </c>
      <c r="E14" s="23">
        <v>100</v>
      </c>
      <c r="F14" s="164">
        <f t="shared" si="0"/>
        <v>718.3</v>
      </c>
      <c r="G14" s="164">
        <f t="shared" si="0"/>
        <v>718.3</v>
      </c>
      <c r="H14" s="145">
        <f t="shared" si="0"/>
        <v>718.3</v>
      </c>
    </row>
    <row r="15" spans="1:8" ht="32.1" customHeight="1" x14ac:dyDescent="0.2">
      <c r="A15" s="178" t="s">
        <v>14</v>
      </c>
      <c r="B15" s="21">
        <v>1</v>
      </c>
      <c r="C15" s="21">
        <v>2</v>
      </c>
      <c r="D15" s="35" t="s">
        <v>12</v>
      </c>
      <c r="E15" s="23">
        <v>120</v>
      </c>
      <c r="F15" s="164">
        <v>718.3</v>
      </c>
      <c r="G15" s="164">
        <v>718.3</v>
      </c>
      <c r="H15" s="145">
        <v>718.3</v>
      </c>
    </row>
    <row r="16" spans="1:8" ht="48" customHeight="1" x14ac:dyDescent="0.2">
      <c r="A16" s="112" t="s">
        <v>21</v>
      </c>
      <c r="B16" s="16">
        <v>1</v>
      </c>
      <c r="C16" s="16">
        <v>4</v>
      </c>
      <c r="D16" s="46" t="s">
        <v>7</v>
      </c>
      <c r="E16" s="18" t="s">
        <v>7</v>
      </c>
      <c r="F16" s="165">
        <f>F17</f>
        <v>4959.8</v>
      </c>
      <c r="G16" s="165">
        <f>G17</f>
        <v>3386.5</v>
      </c>
      <c r="H16" s="146">
        <f>H17</f>
        <v>3608.7</v>
      </c>
    </row>
    <row r="17" spans="1:8" ht="15.95" customHeight="1" x14ac:dyDescent="0.2">
      <c r="A17" s="178" t="s">
        <v>9</v>
      </c>
      <c r="B17" s="21">
        <v>1</v>
      </c>
      <c r="C17" s="21">
        <v>4</v>
      </c>
      <c r="D17" s="35" t="s">
        <v>10</v>
      </c>
      <c r="E17" s="18"/>
      <c r="F17" s="164">
        <f>F18+F21+F26+F29</f>
        <v>4959.8</v>
      </c>
      <c r="G17" s="164">
        <f t="shared" ref="G17:H17" si="1">G18+G21+G26+G29</f>
        <v>3386.5</v>
      </c>
      <c r="H17" s="164">
        <f t="shared" si="1"/>
        <v>3608.7</v>
      </c>
    </row>
    <row r="18" spans="1:8" ht="31.5" customHeight="1" x14ac:dyDescent="0.2">
      <c r="A18" s="178" t="s">
        <v>22</v>
      </c>
      <c r="B18" s="21">
        <v>1</v>
      </c>
      <c r="C18" s="21">
        <v>4</v>
      </c>
      <c r="D18" s="35" t="s">
        <v>23</v>
      </c>
      <c r="E18" s="23"/>
      <c r="F18" s="164">
        <f t="shared" ref="F18:H19" si="2">F19</f>
        <v>1970.5</v>
      </c>
      <c r="G18" s="164">
        <f t="shared" si="2"/>
        <v>3386.4</v>
      </c>
      <c r="H18" s="145">
        <f t="shared" si="2"/>
        <v>3608.6</v>
      </c>
    </row>
    <row r="19" spans="1:8" ht="63.95" customHeight="1" x14ac:dyDescent="0.2">
      <c r="A19" s="178" t="s">
        <v>13</v>
      </c>
      <c r="B19" s="21">
        <v>1</v>
      </c>
      <c r="C19" s="21">
        <v>4</v>
      </c>
      <c r="D19" s="35" t="s">
        <v>23</v>
      </c>
      <c r="E19" s="23">
        <v>100</v>
      </c>
      <c r="F19" s="164">
        <f t="shared" si="2"/>
        <v>1970.5</v>
      </c>
      <c r="G19" s="164">
        <f t="shared" si="2"/>
        <v>3386.4</v>
      </c>
      <c r="H19" s="145">
        <f>H20</f>
        <v>3608.6</v>
      </c>
    </row>
    <row r="20" spans="1:8" ht="32.1" customHeight="1" x14ac:dyDescent="0.2">
      <c r="A20" s="37" t="s">
        <v>14</v>
      </c>
      <c r="B20" s="10">
        <v>1</v>
      </c>
      <c r="C20" s="11">
        <v>4</v>
      </c>
      <c r="D20" s="12" t="s">
        <v>23</v>
      </c>
      <c r="E20" s="13">
        <v>120</v>
      </c>
      <c r="F20" s="163">
        <v>1970.5</v>
      </c>
      <c r="G20" s="163">
        <v>3386.4</v>
      </c>
      <c r="H20" s="144">
        <v>3608.6</v>
      </c>
    </row>
    <row r="21" spans="1:8" ht="15.95" customHeight="1" x14ac:dyDescent="0.2">
      <c r="A21" s="182" t="s">
        <v>16</v>
      </c>
      <c r="B21" s="20">
        <v>1</v>
      </c>
      <c r="C21" s="21">
        <v>4</v>
      </c>
      <c r="D21" s="22" t="s">
        <v>17</v>
      </c>
      <c r="E21" s="23" t="s">
        <v>7</v>
      </c>
      <c r="F21" s="164">
        <f>F22+F24</f>
        <v>1887.4</v>
      </c>
      <c r="G21" s="164">
        <f>G22+G24</f>
        <v>0</v>
      </c>
      <c r="H21" s="145">
        <f>H22+H24</f>
        <v>0</v>
      </c>
    </row>
    <row r="22" spans="1:8" ht="32.1" customHeight="1" x14ac:dyDescent="0.2">
      <c r="A22" s="37" t="s">
        <v>126</v>
      </c>
      <c r="B22" s="10">
        <v>1</v>
      </c>
      <c r="C22" s="11">
        <v>4</v>
      </c>
      <c r="D22" s="12" t="s">
        <v>17</v>
      </c>
      <c r="E22" s="13">
        <v>200</v>
      </c>
      <c r="F22" s="163">
        <f>F23</f>
        <v>1581.8</v>
      </c>
      <c r="G22" s="163">
        <f>G23</f>
        <v>0</v>
      </c>
      <c r="H22" s="144">
        <f>H23</f>
        <v>0</v>
      </c>
    </row>
    <row r="23" spans="1:8" ht="32.1" customHeight="1" x14ac:dyDescent="0.2">
      <c r="A23" s="182" t="s">
        <v>18</v>
      </c>
      <c r="B23" s="20">
        <v>1</v>
      </c>
      <c r="C23" s="21">
        <v>4</v>
      </c>
      <c r="D23" s="22" t="s">
        <v>17</v>
      </c>
      <c r="E23" s="23">
        <v>240</v>
      </c>
      <c r="F23" s="164">
        <v>1581.8</v>
      </c>
      <c r="G23" s="164"/>
      <c r="H23" s="145"/>
    </row>
    <row r="24" spans="1:8" ht="15.95" customHeight="1" x14ac:dyDescent="0.2">
      <c r="A24" s="183" t="s">
        <v>19</v>
      </c>
      <c r="B24" s="25">
        <v>1</v>
      </c>
      <c r="C24" s="26">
        <v>4</v>
      </c>
      <c r="D24" s="12" t="s">
        <v>17</v>
      </c>
      <c r="E24" s="28">
        <v>800</v>
      </c>
      <c r="F24" s="166">
        <f>F25</f>
        <v>305.60000000000002</v>
      </c>
      <c r="G24" s="166">
        <f>G25</f>
        <v>0</v>
      </c>
      <c r="H24" s="147">
        <f>H25</f>
        <v>0</v>
      </c>
    </row>
    <row r="25" spans="1:8" ht="15.95" customHeight="1" x14ac:dyDescent="0.2">
      <c r="A25" s="182" t="s">
        <v>20</v>
      </c>
      <c r="B25" s="20">
        <v>1</v>
      </c>
      <c r="C25" s="21">
        <v>4</v>
      </c>
      <c r="D25" s="22" t="s">
        <v>17</v>
      </c>
      <c r="E25" s="23">
        <v>850</v>
      </c>
      <c r="F25" s="164">
        <v>305.60000000000002</v>
      </c>
      <c r="G25" s="164"/>
      <c r="H25" s="145"/>
    </row>
    <row r="26" spans="1:8" ht="32.1" customHeight="1" x14ac:dyDescent="0.2">
      <c r="A26" s="182" t="s">
        <v>94</v>
      </c>
      <c r="B26" s="20">
        <v>1</v>
      </c>
      <c r="C26" s="21">
        <v>4</v>
      </c>
      <c r="D26" s="22" t="s">
        <v>93</v>
      </c>
      <c r="E26" s="23"/>
      <c r="F26" s="164">
        <f t="shared" ref="F26:H27" si="3">F27</f>
        <v>0.1</v>
      </c>
      <c r="G26" s="164">
        <f t="shared" si="3"/>
        <v>0.1</v>
      </c>
      <c r="H26" s="145">
        <f t="shared" si="3"/>
        <v>0.1</v>
      </c>
    </row>
    <row r="27" spans="1:8" ht="32.1" customHeight="1" x14ac:dyDescent="0.2">
      <c r="A27" s="37" t="s">
        <v>126</v>
      </c>
      <c r="B27" s="20">
        <v>1</v>
      </c>
      <c r="C27" s="21">
        <v>4</v>
      </c>
      <c r="D27" s="22" t="s">
        <v>93</v>
      </c>
      <c r="E27" s="23">
        <v>200</v>
      </c>
      <c r="F27" s="164">
        <f t="shared" si="3"/>
        <v>0.1</v>
      </c>
      <c r="G27" s="164">
        <f t="shared" si="3"/>
        <v>0.1</v>
      </c>
      <c r="H27" s="145">
        <f t="shared" si="3"/>
        <v>0.1</v>
      </c>
    </row>
    <row r="28" spans="1:8" ht="30.75" customHeight="1" x14ac:dyDescent="0.2">
      <c r="A28" s="182" t="s">
        <v>18</v>
      </c>
      <c r="B28" s="20">
        <v>1</v>
      </c>
      <c r="C28" s="21">
        <v>4</v>
      </c>
      <c r="D28" s="22" t="s">
        <v>93</v>
      </c>
      <c r="E28" s="23">
        <v>240</v>
      </c>
      <c r="F28" s="164">
        <v>0.1</v>
      </c>
      <c r="G28" s="164">
        <v>0.1</v>
      </c>
      <c r="H28" s="145">
        <v>0.1</v>
      </c>
    </row>
    <row r="29" spans="1:8" ht="64.5" customHeight="1" x14ac:dyDescent="0.2">
      <c r="A29" s="251" t="s">
        <v>136</v>
      </c>
      <c r="B29" s="21">
        <v>1</v>
      </c>
      <c r="C29" s="21">
        <v>4</v>
      </c>
      <c r="D29" s="35" t="s">
        <v>80</v>
      </c>
      <c r="E29" s="23"/>
      <c r="F29" s="164">
        <f t="shared" ref="F29:H30" si="4">F30</f>
        <v>1101.8</v>
      </c>
      <c r="G29" s="164">
        <f t="shared" si="4"/>
        <v>0</v>
      </c>
      <c r="H29" s="145">
        <f t="shared" si="4"/>
        <v>0</v>
      </c>
    </row>
    <row r="30" spans="1:8" ht="27" customHeight="1" x14ac:dyDescent="0.2">
      <c r="A30" s="178" t="s">
        <v>13</v>
      </c>
      <c r="B30" s="21">
        <v>1</v>
      </c>
      <c r="C30" s="21">
        <v>4</v>
      </c>
      <c r="D30" s="35" t="s">
        <v>80</v>
      </c>
      <c r="E30" s="23">
        <v>100</v>
      </c>
      <c r="F30" s="164">
        <f t="shared" si="4"/>
        <v>1101.8</v>
      </c>
      <c r="G30" s="164">
        <f t="shared" si="4"/>
        <v>0</v>
      </c>
      <c r="H30" s="145">
        <f t="shared" si="4"/>
        <v>0</v>
      </c>
    </row>
    <row r="31" spans="1:8" ht="34.5" customHeight="1" x14ac:dyDescent="0.2">
      <c r="A31" s="178" t="s">
        <v>14</v>
      </c>
      <c r="B31" s="21">
        <v>1</v>
      </c>
      <c r="C31" s="21">
        <v>4</v>
      </c>
      <c r="D31" s="35" t="s">
        <v>80</v>
      </c>
      <c r="E31" s="23">
        <v>120</v>
      </c>
      <c r="F31" s="164">
        <v>1101.8</v>
      </c>
      <c r="G31" s="164"/>
      <c r="H31" s="145"/>
    </row>
    <row r="32" spans="1:8" ht="48" customHeight="1" x14ac:dyDescent="0.2">
      <c r="A32" s="112" t="s">
        <v>24</v>
      </c>
      <c r="B32" s="16">
        <v>1</v>
      </c>
      <c r="C32" s="16">
        <v>6</v>
      </c>
      <c r="D32" s="46" t="s">
        <v>7</v>
      </c>
      <c r="E32" s="33" t="s">
        <v>7</v>
      </c>
      <c r="F32" s="167">
        <f t="shared" ref="F32:H35" si="5">F33</f>
        <v>24.1</v>
      </c>
      <c r="G32" s="167">
        <f t="shared" si="5"/>
        <v>24.1</v>
      </c>
      <c r="H32" s="148">
        <f t="shared" si="5"/>
        <v>24.1</v>
      </c>
    </row>
    <row r="33" spans="1:8" ht="15.95" customHeight="1" x14ac:dyDescent="0.2">
      <c r="A33" s="182" t="s">
        <v>15</v>
      </c>
      <c r="B33" s="20">
        <v>1</v>
      </c>
      <c r="C33" s="21">
        <v>6</v>
      </c>
      <c r="D33" s="22" t="s">
        <v>10</v>
      </c>
      <c r="E33" s="23" t="s">
        <v>7</v>
      </c>
      <c r="F33" s="164">
        <f t="shared" si="5"/>
        <v>24.1</v>
      </c>
      <c r="G33" s="164">
        <f t="shared" si="5"/>
        <v>24.1</v>
      </c>
      <c r="H33" s="145">
        <f t="shared" si="5"/>
        <v>24.1</v>
      </c>
    </row>
    <row r="34" spans="1:8" ht="18" customHeight="1" x14ac:dyDescent="0.2">
      <c r="A34" s="178" t="s">
        <v>100</v>
      </c>
      <c r="B34" s="10">
        <v>1</v>
      </c>
      <c r="C34" s="11">
        <v>6</v>
      </c>
      <c r="D34" s="12" t="s">
        <v>25</v>
      </c>
      <c r="E34" s="13"/>
      <c r="F34" s="163">
        <f t="shared" si="5"/>
        <v>24.1</v>
      </c>
      <c r="G34" s="163">
        <f t="shared" si="5"/>
        <v>24.1</v>
      </c>
      <c r="H34" s="144">
        <f t="shared" si="5"/>
        <v>24.1</v>
      </c>
    </row>
    <row r="35" spans="1:8" ht="15.95" customHeight="1" x14ac:dyDescent="0.2">
      <c r="A35" s="37" t="s">
        <v>26</v>
      </c>
      <c r="B35" s="10">
        <v>1</v>
      </c>
      <c r="C35" s="11">
        <v>6</v>
      </c>
      <c r="D35" s="12" t="s">
        <v>25</v>
      </c>
      <c r="E35" s="13">
        <v>500</v>
      </c>
      <c r="F35" s="163">
        <f t="shared" si="5"/>
        <v>24.1</v>
      </c>
      <c r="G35" s="163">
        <f t="shared" si="5"/>
        <v>24.1</v>
      </c>
      <c r="H35" s="144">
        <f t="shared" si="5"/>
        <v>24.1</v>
      </c>
    </row>
    <row r="36" spans="1:8" ht="15.95" customHeight="1" x14ac:dyDescent="0.2">
      <c r="A36" s="37" t="s">
        <v>27</v>
      </c>
      <c r="B36" s="10">
        <v>1</v>
      </c>
      <c r="C36" s="11">
        <v>6</v>
      </c>
      <c r="D36" s="12" t="s">
        <v>25</v>
      </c>
      <c r="E36" s="13">
        <v>540</v>
      </c>
      <c r="F36" s="163">
        <v>24.1</v>
      </c>
      <c r="G36" s="163">
        <v>24.1</v>
      </c>
      <c r="H36" s="144">
        <v>24.1</v>
      </c>
    </row>
    <row r="37" spans="1:8" ht="15.95" customHeight="1" x14ac:dyDescent="0.2">
      <c r="A37" s="130" t="s">
        <v>28</v>
      </c>
      <c r="B37" s="4">
        <v>1</v>
      </c>
      <c r="C37" s="5">
        <v>7</v>
      </c>
      <c r="D37" s="6"/>
      <c r="E37" s="7"/>
      <c r="F37" s="162">
        <f t="shared" ref="F37:H38" si="6">F38</f>
        <v>422</v>
      </c>
      <c r="G37" s="162">
        <f t="shared" si="6"/>
        <v>0</v>
      </c>
      <c r="H37" s="143">
        <f t="shared" si="6"/>
        <v>0</v>
      </c>
    </row>
    <row r="38" spans="1:8" ht="15.95" customHeight="1" x14ac:dyDescent="0.2">
      <c r="A38" s="37" t="s">
        <v>9</v>
      </c>
      <c r="B38" s="10">
        <v>1</v>
      </c>
      <c r="C38" s="11">
        <v>7</v>
      </c>
      <c r="D38" s="12" t="s">
        <v>10</v>
      </c>
      <c r="E38" s="13"/>
      <c r="F38" s="163">
        <f t="shared" si="6"/>
        <v>422</v>
      </c>
      <c r="G38" s="163">
        <f t="shared" si="6"/>
        <v>0</v>
      </c>
      <c r="H38" s="144">
        <f t="shared" si="6"/>
        <v>0</v>
      </c>
    </row>
    <row r="39" spans="1:8" ht="32.1" customHeight="1" x14ac:dyDescent="0.2">
      <c r="A39" s="37" t="s">
        <v>29</v>
      </c>
      <c r="B39" s="10">
        <v>1</v>
      </c>
      <c r="C39" s="11">
        <v>7</v>
      </c>
      <c r="D39" s="12" t="s">
        <v>30</v>
      </c>
      <c r="E39" s="13"/>
      <c r="F39" s="163">
        <f t="shared" ref="F39:H40" si="7">F40</f>
        <v>422</v>
      </c>
      <c r="G39" s="163">
        <f t="shared" si="7"/>
        <v>0</v>
      </c>
      <c r="H39" s="144">
        <f t="shared" si="7"/>
        <v>0</v>
      </c>
    </row>
    <row r="40" spans="1:8" ht="32.1" customHeight="1" x14ac:dyDescent="0.2">
      <c r="A40" s="37" t="s">
        <v>126</v>
      </c>
      <c r="B40" s="10">
        <v>1</v>
      </c>
      <c r="C40" s="11">
        <v>7</v>
      </c>
      <c r="D40" s="12" t="s">
        <v>30</v>
      </c>
      <c r="E40" s="13">
        <v>200</v>
      </c>
      <c r="F40" s="163">
        <f t="shared" si="7"/>
        <v>422</v>
      </c>
      <c r="G40" s="163">
        <f t="shared" si="7"/>
        <v>0</v>
      </c>
      <c r="H40" s="144">
        <f t="shared" si="7"/>
        <v>0</v>
      </c>
    </row>
    <row r="41" spans="1:8" ht="32.1" customHeight="1" x14ac:dyDescent="0.2">
      <c r="A41" s="178" t="s">
        <v>18</v>
      </c>
      <c r="B41" s="10">
        <v>1</v>
      </c>
      <c r="C41" s="11">
        <v>7</v>
      </c>
      <c r="D41" s="12" t="s">
        <v>30</v>
      </c>
      <c r="E41" s="23">
        <v>240</v>
      </c>
      <c r="F41" s="163">
        <v>422</v>
      </c>
      <c r="G41" s="163">
        <v>0</v>
      </c>
      <c r="H41" s="144">
        <v>0</v>
      </c>
    </row>
    <row r="42" spans="1:8" ht="15.95" customHeight="1" x14ac:dyDescent="0.2">
      <c r="A42" s="185" t="s">
        <v>31</v>
      </c>
      <c r="B42" s="15">
        <v>1</v>
      </c>
      <c r="C42" s="16">
        <v>11</v>
      </c>
      <c r="D42" s="17" t="s">
        <v>7</v>
      </c>
      <c r="E42" s="18" t="s">
        <v>7</v>
      </c>
      <c r="F42" s="165">
        <f t="shared" ref="F42:H45" si="8">F43</f>
        <v>10</v>
      </c>
      <c r="G42" s="165">
        <f t="shared" si="8"/>
        <v>10</v>
      </c>
      <c r="H42" s="146">
        <f t="shared" si="8"/>
        <v>10</v>
      </c>
    </row>
    <row r="43" spans="1:8" ht="15.95" customHeight="1" x14ac:dyDescent="0.2">
      <c r="A43" s="37" t="s">
        <v>9</v>
      </c>
      <c r="B43" s="10">
        <v>1</v>
      </c>
      <c r="C43" s="11">
        <v>11</v>
      </c>
      <c r="D43" s="12" t="s">
        <v>10</v>
      </c>
      <c r="E43" s="13" t="s">
        <v>7</v>
      </c>
      <c r="F43" s="163">
        <f t="shared" si="8"/>
        <v>10</v>
      </c>
      <c r="G43" s="163">
        <f t="shared" si="8"/>
        <v>10</v>
      </c>
      <c r="H43" s="144">
        <f t="shared" si="8"/>
        <v>10</v>
      </c>
    </row>
    <row r="44" spans="1:8" ht="15.95" customHeight="1" x14ac:dyDescent="0.2">
      <c r="A44" s="37" t="s">
        <v>125</v>
      </c>
      <c r="B44" s="10">
        <v>1</v>
      </c>
      <c r="C44" s="11">
        <v>11</v>
      </c>
      <c r="D44" s="12" t="s">
        <v>32</v>
      </c>
      <c r="E44" s="13" t="s">
        <v>7</v>
      </c>
      <c r="F44" s="163">
        <f t="shared" si="8"/>
        <v>10</v>
      </c>
      <c r="G44" s="163">
        <f t="shared" si="8"/>
        <v>10</v>
      </c>
      <c r="H44" s="144">
        <f t="shared" si="8"/>
        <v>10</v>
      </c>
    </row>
    <row r="45" spans="1:8" ht="15.95" customHeight="1" x14ac:dyDescent="0.2">
      <c r="A45" s="37" t="s">
        <v>19</v>
      </c>
      <c r="B45" s="10">
        <v>1</v>
      </c>
      <c r="C45" s="11">
        <v>11</v>
      </c>
      <c r="D45" s="12" t="s">
        <v>32</v>
      </c>
      <c r="E45" s="13">
        <v>800</v>
      </c>
      <c r="F45" s="163">
        <f t="shared" si="8"/>
        <v>10</v>
      </c>
      <c r="G45" s="163">
        <f t="shared" si="8"/>
        <v>10</v>
      </c>
      <c r="H45" s="144">
        <f t="shared" si="8"/>
        <v>10</v>
      </c>
    </row>
    <row r="46" spans="1:8" ht="15.95" customHeight="1" x14ac:dyDescent="0.2">
      <c r="A46" s="182" t="s">
        <v>33</v>
      </c>
      <c r="B46" s="20">
        <v>1</v>
      </c>
      <c r="C46" s="21">
        <v>11</v>
      </c>
      <c r="D46" s="22" t="s">
        <v>32</v>
      </c>
      <c r="E46" s="23">
        <v>870</v>
      </c>
      <c r="F46" s="164">
        <v>10</v>
      </c>
      <c r="G46" s="164">
        <v>10</v>
      </c>
      <c r="H46" s="145">
        <v>10</v>
      </c>
    </row>
    <row r="47" spans="1:8" ht="15.95" customHeight="1" x14ac:dyDescent="0.2">
      <c r="A47" s="184" t="s">
        <v>34</v>
      </c>
      <c r="B47" s="30">
        <v>1</v>
      </c>
      <c r="C47" s="31">
        <v>13</v>
      </c>
      <c r="D47" s="32" t="s">
        <v>7</v>
      </c>
      <c r="E47" s="33" t="s">
        <v>7</v>
      </c>
      <c r="F47" s="167">
        <f>F48</f>
        <v>444.7</v>
      </c>
      <c r="G47" s="167">
        <f>G48</f>
        <v>5</v>
      </c>
      <c r="H47" s="148">
        <f>H48</f>
        <v>5</v>
      </c>
    </row>
    <row r="48" spans="1:8" ht="15" customHeight="1" x14ac:dyDescent="0.2">
      <c r="A48" s="37" t="s">
        <v>9</v>
      </c>
      <c r="B48" s="10">
        <v>1</v>
      </c>
      <c r="C48" s="11">
        <v>13</v>
      </c>
      <c r="D48" s="12" t="s">
        <v>10</v>
      </c>
      <c r="E48" s="13" t="s">
        <v>7</v>
      </c>
      <c r="F48" s="163">
        <f>F49+F52</f>
        <v>444.7</v>
      </c>
      <c r="G48" s="163">
        <f>G49+G52</f>
        <v>5</v>
      </c>
      <c r="H48" s="144">
        <f>H49+H52</f>
        <v>5</v>
      </c>
    </row>
    <row r="49" spans="1:8" ht="31.5" hidden="1" customHeight="1" x14ac:dyDescent="0.2">
      <c r="A49" s="37" t="s">
        <v>35</v>
      </c>
      <c r="B49" s="10">
        <v>1</v>
      </c>
      <c r="C49" s="11">
        <v>13</v>
      </c>
      <c r="D49" s="12" t="s">
        <v>36</v>
      </c>
      <c r="E49" s="13" t="s">
        <v>7</v>
      </c>
      <c r="F49" s="163">
        <f t="shared" ref="F49:H50" si="9">F50</f>
        <v>0</v>
      </c>
      <c r="G49" s="163">
        <f t="shared" si="9"/>
        <v>0</v>
      </c>
      <c r="H49" s="144">
        <f t="shared" si="9"/>
        <v>0</v>
      </c>
    </row>
    <row r="50" spans="1:8" ht="31.5" hidden="1" customHeight="1" x14ac:dyDescent="0.2">
      <c r="A50" s="37" t="s">
        <v>126</v>
      </c>
      <c r="B50" s="10">
        <v>1</v>
      </c>
      <c r="C50" s="11">
        <v>13</v>
      </c>
      <c r="D50" s="12" t="s">
        <v>36</v>
      </c>
      <c r="E50" s="13">
        <v>200</v>
      </c>
      <c r="F50" s="163">
        <f t="shared" si="9"/>
        <v>0</v>
      </c>
      <c r="G50" s="163">
        <f t="shared" si="9"/>
        <v>0</v>
      </c>
      <c r="H50" s="144">
        <f t="shared" si="9"/>
        <v>0</v>
      </c>
    </row>
    <row r="51" spans="1:8" ht="34.5" hidden="1" customHeight="1" x14ac:dyDescent="0.2">
      <c r="A51" s="178" t="s">
        <v>18</v>
      </c>
      <c r="B51" s="21">
        <v>1</v>
      </c>
      <c r="C51" s="21">
        <v>13</v>
      </c>
      <c r="D51" s="35" t="s">
        <v>36</v>
      </c>
      <c r="E51" s="23">
        <v>240</v>
      </c>
      <c r="F51" s="164">
        <v>0</v>
      </c>
      <c r="G51" s="164"/>
      <c r="H51" s="145"/>
    </row>
    <row r="52" spans="1:8" ht="15.95" customHeight="1" x14ac:dyDescent="0.2">
      <c r="A52" s="178" t="s">
        <v>37</v>
      </c>
      <c r="B52" s="21">
        <v>1</v>
      </c>
      <c r="C52" s="21">
        <v>13</v>
      </c>
      <c r="D52" s="35" t="s">
        <v>38</v>
      </c>
      <c r="E52" s="23" t="s">
        <v>7</v>
      </c>
      <c r="F52" s="164">
        <f>F53+F55</f>
        <v>444.7</v>
      </c>
      <c r="G52" s="164">
        <f>G53+G55</f>
        <v>5</v>
      </c>
      <c r="H52" s="145">
        <f>H53+H55</f>
        <v>5</v>
      </c>
    </row>
    <row r="53" spans="1:8" ht="21" customHeight="1" x14ac:dyDescent="0.2">
      <c r="A53" s="37" t="s">
        <v>126</v>
      </c>
      <c r="B53" s="21">
        <v>1</v>
      </c>
      <c r="C53" s="21">
        <v>13</v>
      </c>
      <c r="D53" s="35" t="s">
        <v>38</v>
      </c>
      <c r="E53" s="23">
        <v>200</v>
      </c>
      <c r="F53" s="164">
        <f>F54</f>
        <v>269.7</v>
      </c>
      <c r="G53" s="164">
        <f>G54</f>
        <v>0</v>
      </c>
      <c r="H53" s="145">
        <f>H54</f>
        <v>0</v>
      </c>
    </row>
    <row r="54" spans="1:8" ht="20.25" customHeight="1" x14ac:dyDescent="0.2">
      <c r="A54" s="182" t="s">
        <v>18</v>
      </c>
      <c r="B54" s="20">
        <v>1</v>
      </c>
      <c r="C54" s="21">
        <v>13</v>
      </c>
      <c r="D54" s="35" t="s">
        <v>38</v>
      </c>
      <c r="E54" s="23">
        <v>240</v>
      </c>
      <c r="F54" s="295">
        <v>269.7</v>
      </c>
      <c r="G54" s="164">
        <v>0</v>
      </c>
      <c r="H54" s="145">
        <v>0</v>
      </c>
    </row>
    <row r="55" spans="1:8" ht="15.95" customHeight="1" x14ac:dyDescent="0.2">
      <c r="A55" s="37" t="s">
        <v>19</v>
      </c>
      <c r="B55" s="10">
        <v>1</v>
      </c>
      <c r="C55" s="11">
        <v>13</v>
      </c>
      <c r="D55" s="35" t="s">
        <v>38</v>
      </c>
      <c r="E55" s="13">
        <v>800</v>
      </c>
      <c r="F55" s="163">
        <f>F56+F57</f>
        <v>175</v>
      </c>
      <c r="G55" s="163">
        <f>G56+G57</f>
        <v>5</v>
      </c>
      <c r="H55" s="144">
        <f>H56+H57</f>
        <v>5</v>
      </c>
    </row>
    <row r="56" spans="1:8" ht="16.5" customHeight="1" x14ac:dyDescent="0.2">
      <c r="A56" s="182" t="s">
        <v>39</v>
      </c>
      <c r="B56" s="20">
        <v>1</v>
      </c>
      <c r="C56" s="21">
        <v>13</v>
      </c>
      <c r="D56" s="36" t="s">
        <v>38</v>
      </c>
      <c r="E56" s="23">
        <v>830</v>
      </c>
      <c r="F56" s="164">
        <v>170</v>
      </c>
      <c r="G56" s="164"/>
      <c r="H56" s="145"/>
    </row>
    <row r="57" spans="1:8" ht="15.95" customHeight="1" x14ac:dyDescent="0.2">
      <c r="A57" s="178" t="s">
        <v>20</v>
      </c>
      <c r="B57" s="20">
        <v>1</v>
      </c>
      <c r="C57" s="21">
        <v>13</v>
      </c>
      <c r="D57" s="35" t="s">
        <v>38</v>
      </c>
      <c r="E57" s="23">
        <v>850</v>
      </c>
      <c r="F57" s="164">
        <v>5</v>
      </c>
      <c r="G57" s="164">
        <v>5</v>
      </c>
      <c r="H57" s="145">
        <v>5</v>
      </c>
    </row>
    <row r="58" spans="1:8" ht="15.95" customHeight="1" x14ac:dyDescent="0.2">
      <c r="A58" s="130" t="s">
        <v>40</v>
      </c>
      <c r="B58" s="4">
        <v>2</v>
      </c>
      <c r="C58" s="5">
        <v>3</v>
      </c>
      <c r="D58" s="6" t="s">
        <v>7</v>
      </c>
      <c r="E58" s="7" t="s">
        <v>7</v>
      </c>
      <c r="F58" s="162">
        <f t="shared" ref="F58:H59" si="10">F59</f>
        <v>248.5</v>
      </c>
      <c r="G58" s="162">
        <f t="shared" si="10"/>
        <v>253</v>
      </c>
      <c r="H58" s="143">
        <f t="shared" si="10"/>
        <v>258.3</v>
      </c>
    </row>
    <row r="59" spans="1:8" ht="15.95" customHeight="1" x14ac:dyDescent="0.2">
      <c r="A59" s="37" t="s">
        <v>15</v>
      </c>
      <c r="B59" s="10">
        <v>2</v>
      </c>
      <c r="C59" s="11">
        <v>3</v>
      </c>
      <c r="D59" s="12" t="s">
        <v>10</v>
      </c>
      <c r="E59" s="13" t="s">
        <v>7</v>
      </c>
      <c r="F59" s="163">
        <f t="shared" si="10"/>
        <v>248.5</v>
      </c>
      <c r="G59" s="163">
        <f t="shared" si="10"/>
        <v>253</v>
      </c>
      <c r="H59" s="144">
        <f t="shared" si="10"/>
        <v>258.3</v>
      </c>
    </row>
    <row r="60" spans="1:8" s="41" customFormat="1" ht="32.1" customHeight="1" x14ac:dyDescent="0.25">
      <c r="A60" s="37" t="s">
        <v>41</v>
      </c>
      <c r="B60" s="10">
        <v>2</v>
      </c>
      <c r="C60" s="11">
        <v>3</v>
      </c>
      <c r="D60" s="12" t="s">
        <v>42</v>
      </c>
      <c r="E60" s="38" t="s">
        <v>7</v>
      </c>
      <c r="F60" s="163">
        <f>F61+F63</f>
        <v>248.5</v>
      </c>
      <c r="G60" s="163">
        <f>G61+G63</f>
        <v>253</v>
      </c>
      <c r="H60" s="144">
        <f>H61+H63</f>
        <v>258.3</v>
      </c>
    </row>
    <row r="61" spans="1:8" ht="63.95" customHeight="1" x14ac:dyDescent="0.2">
      <c r="A61" s="37" t="s">
        <v>13</v>
      </c>
      <c r="B61" s="10">
        <v>2</v>
      </c>
      <c r="C61" s="11">
        <v>3</v>
      </c>
      <c r="D61" s="12" t="s">
        <v>42</v>
      </c>
      <c r="E61" s="13">
        <v>100</v>
      </c>
      <c r="F61" s="163">
        <f>F62</f>
        <v>236.9</v>
      </c>
      <c r="G61" s="163">
        <f>G62</f>
        <v>246.1</v>
      </c>
      <c r="H61" s="144">
        <f>H62</f>
        <v>255.7</v>
      </c>
    </row>
    <row r="62" spans="1:8" ht="32.1" customHeight="1" x14ac:dyDescent="0.2">
      <c r="A62" s="37" t="s">
        <v>43</v>
      </c>
      <c r="B62" s="10">
        <v>2</v>
      </c>
      <c r="C62" s="11">
        <v>3</v>
      </c>
      <c r="D62" s="12" t="s">
        <v>42</v>
      </c>
      <c r="E62" s="13">
        <v>120</v>
      </c>
      <c r="F62" s="163">
        <v>236.9</v>
      </c>
      <c r="G62" s="163">
        <v>246.1</v>
      </c>
      <c r="H62" s="144">
        <v>255.7</v>
      </c>
    </row>
    <row r="63" spans="1:8" ht="32.1" customHeight="1" x14ac:dyDescent="0.2">
      <c r="A63" s="37" t="s">
        <v>126</v>
      </c>
      <c r="B63" s="10">
        <v>2</v>
      </c>
      <c r="C63" s="11">
        <v>3</v>
      </c>
      <c r="D63" s="12" t="s">
        <v>44</v>
      </c>
      <c r="E63" s="13">
        <v>200</v>
      </c>
      <c r="F63" s="163">
        <f>F64</f>
        <v>11.6</v>
      </c>
      <c r="G63" s="163">
        <f>G64</f>
        <v>6.9</v>
      </c>
      <c r="H63" s="144">
        <f>H64</f>
        <v>2.6</v>
      </c>
    </row>
    <row r="64" spans="1:8" ht="32.1" customHeight="1" x14ac:dyDescent="0.2">
      <c r="A64" s="37" t="s">
        <v>18</v>
      </c>
      <c r="B64" s="10">
        <v>2</v>
      </c>
      <c r="C64" s="11">
        <v>3</v>
      </c>
      <c r="D64" s="12" t="s">
        <v>44</v>
      </c>
      <c r="E64" s="13">
        <v>240</v>
      </c>
      <c r="F64" s="163">
        <v>11.6</v>
      </c>
      <c r="G64" s="163">
        <v>6.9</v>
      </c>
      <c r="H64" s="144">
        <v>2.6</v>
      </c>
    </row>
    <row r="65" spans="1:8" ht="32.1" customHeight="1" x14ac:dyDescent="0.2">
      <c r="A65" s="130" t="s">
        <v>45</v>
      </c>
      <c r="B65" s="4">
        <v>3</v>
      </c>
      <c r="C65" s="11"/>
      <c r="D65" s="12"/>
      <c r="E65" s="13"/>
      <c r="F65" s="162">
        <f>F66</f>
        <v>186</v>
      </c>
      <c r="G65" s="162">
        <f t="shared" ref="G65:H67" si="11">G66</f>
        <v>80</v>
      </c>
      <c r="H65" s="162">
        <f t="shared" si="11"/>
        <v>80</v>
      </c>
    </row>
    <row r="66" spans="1:8" ht="34.5" customHeight="1" x14ac:dyDescent="0.2">
      <c r="A66" s="130" t="s">
        <v>46</v>
      </c>
      <c r="B66" s="4">
        <v>3</v>
      </c>
      <c r="C66" s="5">
        <v>9</v>
      </c>
      <c r="D66" s="6" t="s">
        <v>7</v>
      </c>
      <c r="E66" s="7" t="s">
        <v>7</v>
      </c>
      <c r="F66" s="162">
        <f>F67</f>
        <v>186</v>
      </c>
      <c r="G66" s="162">
        <f t="shared" si="11"/>
        <v>80</v>
      </c>
      <c r="H66" s="162">
        <f t="shared" si="11"/>
        <v>80</v>
      </c>
    </row>
    <row r="67" spans="1:8" ht="63" x14ac:dyDescent="0.2">
      <c r="A67" s="286" t="s">
        <v>143</v>
      </c>
      <c r="B67" s="4">
        <v>3</v>
      </c>
      <c r="C67" s="5">
        <v>9</v>
      </c>
      <c r="D67" s="6" t="s">
        <v>47</v>
      </c>
      <c r="E67" s="7" t="s">
        <v>7</v>
      </c>
      <c r="F67" s="162">
        <f>F68</f>
        <v>186</v>
      </c>
      <c r="G67" s="162">
        <f t="shared" si="11"/>
        <v>80</v>
      </c>
      <c r="H67" s="162">
        <f t="shared" si="11"/>
        <v>80</v>
      </c>
    </row>
    <row r="68" spans="1:8" ht="49.5" customHeight="1" x14ac:dyDescent="0.2">
      <c r="A68" s="37" t="s">
        <v>50</v>
      </c>
      <c r="B68" s="10">
        <v>3</v>
      </c>
      <c r="C68" s="11">
        <v>9</v>
      </c>
      <c r="D68" s="22" t="s">
        <v>49</v>
      </c>
      <c r="E68" s="13" t="s">
        <v>7</v>
      </c>
      <c r="F68" s="163">
        <f t="shared" ref="F68:H69" si="12">F69</f>
        <v>186</v>
      </c>
      <c r="G68" s="163">
        <f t="shared" si="12"/>
        <v>80</v>
      </c>
      <c r="H68" s="144">
        <f t="shared" si="12"/>
        <v>80</v>
      </c>
    </row>
    <row r="69" spans="1:8" ht="32.1" customHeight="1" x14ac:dyDescent="0.2">
      <c r="A69" s="37" t="s">
        <v>126</v>
      </c>
      <c r="B69" s="20">
        <v>3</v>
      </c>
      <c r="C69" s="21">
        <v>9</v>
      </c>
      <c r="D69" s="22" t="s">
        <v>49</v>
      </c>
      <c r="E69" s="23">
        <v>200</v>
      </c>
      <c r="F69" s="164">
        <f t="shared" si="12"/>
        <v>186</v>
      </c>
      <c r="G69" s="164">
        <f t="shared" si="12"/>
        <v>80</v>
      </c>
      <c r="H69" s="145">
        <f t="shared" si="12"/>
        <v>80</v>
      </c>
    </row>
    <row r="70" spans="1:8" ht="32.1" customHeight="1" x14ac:dyDescent="0.2">
      <c r="A70" s="182" t="s">
        <v>18</v>
      </c>
      <c r="B70" s="20">
        <v>3</v>
      </c>
      <c r="C70" s="21">
        <v>9</v>
      </c>
      <c r="D70" s="22" t="s">
        <v>49</v>
      </c>
      <c r="E70" s="23">
        <v>240</v>
      </c>
      <c r="F70" s="164">
        <v>186</v>
      </c>
      <c r="G70" s="164">
        <v>80</v>
      </c>
      <c r="H70" s="145">
        <v>80</v>
      </c>
    </row>
    <row r="71" spans="1:8" ht="15.95" customHeight="1" x14ac:dyDescent="0.2">
      <c r="A71" s="185" t="s">
        <v>51</v>
      </c>
      <c r="B71" s="15">
        <v>4</v>
      </c>
      <c r="C71" s="11"/>
      <c r="D71" s="12"/>
      <c r="E71" s="13"/>
      <c r="F71" s="162">
        <f>F72</f>
        <v>1609.3</v>
      </c>
      <c r="G71" s="162">
        <f t="shared" ref="G71:H72" si="13">G72</f>
        <v>1028.8</v>
      </c>
      <c r="H71" s="162">
        <f t="shared" si="13"/>
        <v>1092</v>
      </c>
    </row>
    <row r="72" spans="1:8" ht="15.95" customHeight="1" x14ac:dyDescent="0.2">
      <c r="A72" s="185" t="s">
        <v>52</v>
      </c>
      <c r="B72" s="15">
        <v>4</v>
      </c>
      <c r="C72" s="16">
        <v>9</v>
      </c>
      <c r="D72" s="17" t="s">
        <v>7</v>
      </c>
      <c r="E72" s="18" t="s">
        <v>7</v>
      </c>
      <c r="F72" s="165">
        <f>F73</f>
        <v>1609.3</v>
      </c>
      <c r="G72" s="165">
        <f t="shared" si="13"/>
        <v>1028.8</v>
      </c>
      <c r="H72" s="165">
        <f t="shared" si="13"/>
        <v>1092</v>
      </c>
    </row>
    <row r="73" spans="1:8" ht="32.1" customHeight="1" x14ac:dyDescent="0.2">
      <c r="A73" s="286" t="s">
        <v>144</v>
      </c>
      <c r="B73" s="4">
        <v>4</v>
      </c>
      <c r="C73" s="5">
        <v>9</v>
      </c>
      <c r="D73" s="6" t="s">
        <v>53</v>
      </c>
      <c r="E73" s="18"/>
      <c r="F73" s="165">
        <f>F74+F81</f>
        <v>1609.3</v>
      </c>
      <c r="G73" s="165">
        <f>G74+G81</f>
        <v>1028.8</v>
      </c>
      <c r="H73" s="146">
        <f>H74+H81</f>
        <v>1092</v>
      </c>
    </row>
    <row r="74" spans="1:8" ht="31.5" customHeight="1" x14ac:dyDescent="0.2">
      <c r="A74" s="286" t="s">
        <v>145</v>
      </c>
      <c r="B74" s="4">
        <v>4</v>
      </c>
      <c r="C74" s="5">
        <v>9</v>
      </c>
      <c r="D74" s="6" t="s">
        <v>54</v>
      </c>
      <c r="E74" s="18"/>
      <c r="F74" s="165">
        <f>F75+F78</f>
        <v>1279.3</v>
      </c>
      <c r="G74" s="165">
        <f>G75</f>
        <v>998.8</v>
      </c>
      <c r="H74" s="146">
        <f>H75</f>
        <v>1062</v>
      </c>
    </row>
    <row r="75" spans="1:8" ht="35.25" customHeight="1" x14ac:dyDescent="0.2">
      <c r="A75" s="251" t="s">
        <v>146</v>
      </c>
      <c r="B75" s="10">
        <v>4</v>
      </c>
      <c r="C75" s="11">
        <v>9</v>
      </c>
      <c r="D75" s="12" t="s">
        <v>55</v>
      </c>
      <c r="E75" s="18"/>
      <c r="F75" s="164">
        <f t="shared" ref="F75:H76" si="14">F76</f>
        <v>1179.3</v>
      </c>
      <c r="G75" s="164">
        <f t="shared" si="14"/>
        <v>998.8</v>
      </c>
      <c r="H75" s="145">
        <f t="shared" si="14"/>
        <v>1062</v>
      </c>
    </row>
    <row r="76" spans="1:8" ht="32.1" customHeight="1" x14ac:dyDescent="0.2">
      <c r="A76" s="251" t="s">
        <v>126</v>
      </c>
      <c r="B76" s="10">
        <v>4</v>
      </c>
      <c r="C76" s="11">
        <v>9</v>
      </c>
      <c r="D76" s="12" t="s">
        <v>55</v>
      </c>
      <c r="E76" s="23">
        <v>200</v>
      </c>
      <c r="F76" s="164">
        <f t="shared" si="14"/>
        <v>1179.3</v>
      </c>
      <c r="G76" s="164">
        <f t="shared" si="14"/>
        <v>998.8</v>
      </c>
      <c r="H76" s="145">
        <f t="shared" si="14"/>
        <v>1062</v>
      </c>
    </row>
    <row r="77" spans="1:8" ht="32.1" customHeight="1" x14ac:dyDescent="0.2">
      <c r="A77" s="191" t="s">
        <v>18</v>
      </c>
      <c r="B77" s="10">
        <v>4</v>
      </c>
      <c r="C77" s="11">
        <v>9</v>
      </c>
      <c r="D77" s="12" t="s">
        <v>55</v>
      </c>
      <c r="E77" s="23">
        <v>240</v>
      </c>
      <c r="F77" s="164">
        <v>1179.3</v>
      </c>
      <c r="G77" s="164">
        <v>998.8</v>
      </c>
      <c r="H77" s="145">
        <v>1062</v>
      </c>
    </row>
    <row r="78" spans="1:8" ht="64.5" customHeight="1" x14ac:dyDescent="0.2">
      <c r="A78" s="251" t="s">
        <v>136</v>
      </c>
      <c r="B78" s="10">
        <v>4</v>
      </c>
      <c r="C78" s="11">
        <v>9</v>
      </c>
      <c r="D78" s="12" t="s">
        <v>181</v>
      </c>
      <c r="E78" s="18"/>
      <c r="F78" s="164">
        <f>F79</f>
        <v>100</v>
      </c>
      <c r="G78" s="164">
        <f t="shared" ref="G78:H79" si="15">G79</f>
        <v>0</v>
      </c>
      <c r="H78" s="145">
        <f t="shared" si="15"/>
        <v>0</v>
      </c>
    </row>
    <row r="79" spans="1:8" ht="32.1" customHeight="1" x14ac:dyDescent="0.2">
      <c r="A79" s="251" t="s">
        <v>126</v>
      </c>
      <c r="B79" s="10">
        <v>4</v>
      </c>
      <c r="C79" s="11">
        <v>9</v>
      </c>
      <c r="D79" s="12" t="s">
        <v>181</v>
      </c>
      <c r="E79" s="23">
        <v>200</v>
      </c>
      <c r="F79" s="164">
        <f>F80</f>
        <v>100</v>
      </c>
      <c r="G79" s="164">
        <f t="shared" si="15"/>
        <v>0</v>
      </c>
      <c r="H79" s="145">
        <f t="shared" si="15"/>
        <v>0</v>
      </c>
    </row>
    <row r="80" spans="1:8" ht="32.1" customHeight="1" x14ac:dyDescent="0.2">
      <c r="A80" s="191" t="s">
        <v>18</v>
      </c>
      <c r="B80" s="10">
        <v>4</v>
      </c>
      <c r="C80" s="11">
        <v>9</v>
      </c>
      <c r="D80" s="12" t="s">
        <v>181</v>
      </c>
      <c r="E80" s="23">
        <v>240</v>
      </c>
      <c r="F80" s="164">
        <v>100</v>
      </c>
      <c r="G80" s="164">
        <v>0</v>
      </c>
      <c r="H80" s="145">
        <v>0</v>
      </c>
    </row>
    <row r="81" spans="1:8" ht="33" customHeight="1" x14ac:dyDescent="0.2">
      <c r="A81" s="286" t="s">
        <v>147</v>
      </c>
      <c r="B81" s="4">
        <v>4</v>
      </c>
      <c r="C81" s="5">
        <v>9</v>
      </c>
      <c r="D81" s="6" t="s">
        <v>56</v>
      </c>
      <c r="E81" s="18"/>
      <c r="F81" s="165">
        <f t="shared" ref="F81:H83" si="16">F82</f>
        <v>330</v>
      </c>
      <c r="G81" s="165">
        <f t="shared" si="16"/>
        <v>30</v>
      </c>
      <c r="H81" s="146">
        <f t="shared" si="16"/>
        <v>30</v>
      </c>
    </row>
    <row r="82" spans="1:8" ht="32.1" customHeight="1" x14ac:dyDescent="0.2">
      <c r="A82" s="251" t="s">
        <v>148</v>
      </c>
      <c r="B82" s="10">
        <v>4</v>
      </c>
      <c r="C82" s="11">
        <v>9</v>
      </c>
      <c r="D82" s="12" t="s">
        <v>57</v>
      </c>
      <c r="E82" s="18"/>
      <c r="F82" s="164">
        <f t="shared" si="16"/>
        <v>330</v>
      </c>
      <c r="G82" s="164">
        <f t="shared" si="16"/>
        <v>30</v>
      </c>
      <c r="H82" s="145">
        <f t="shared" si="16"/>
        <v>30</v>
      </c>
    </row>
    <row r="83" spans="1:8" ht="32.1" customHeight="1" x14ac:dyDescent="0.2">
      <c r="A83" s="37" t="s">
        <v>126</v>
      </c>
      <c r="B83" s="10">
        <v>4</v>
      </c>
      <c r="C83" s="11">
        <v>9</v>
      </c>
      <c r="D83" s="12" t="s">
        <v>57</v>
      </c>
      <c r="E83" s="23">
        <v>200</v>
      </c>
      <c r="F83" s="164">
        <f t="shared" si="16"/>
        <v>330</v>
      </c>
      <c r="G83" s="164">
        <f t="shared" si="16"/>
        <v>30</v>
      </c>
      <c r="H83" s="145">
        <f t="shared" si="16"/>
        <v>30</v>
      </c>
    </row>
    <row r="84" spans="1:8" ht="32.1" customHeight="1" x14ac:dyDescent="0.2">
      <c r="A84" s="182" t="s">
        <v>18</v>
      </c>
      <c r="B84" s="10">
        <v>4</v>
      </c>
      <c r="C84" s="11">
        <v>9</v>
      </c>
      <c r="D84" s="12" t="s">
        <v>57</v>
      </c>
      <c r="E84" s="23">
        <v>240</v>
      </c>
      <c r="F84" s="164">
        <v>330</v>
      </c>
      <c r="G84" s="164">
        <v>30</v>
      </c>
      <c r="H84" s="145">
        <v>30</v>
      </c>
    </row>
    <row r="85" spans="1:8" ht="15.95" customHeight="1" x14ac:dyDescent="0.2">
      <c r="A85" s="185" t="s">
        <v>59</v>
      </c>
      <c r="B85" s="15">
        <v>5</v>
      </c>
      <c r="C85" s="16" t="s">
        <v>7</v>
      </c>
      <c r="D85" s="17" t="s">
        <v>7</v>
      </c>
      <c r="E85" s="18" t="s">
        <v>7</v>
      </c>
      <c r="F85" s="165">
        <f>F86+F91</f>
        <v>1054.0999999999999</v>
      </c>
      <c r="G85" s="165">
        <f>G86+G91</f>
        <v>55</v>
      </c>
      <c r="H85" s="165">
        <f>H86+H91</f>
        <v>55</v>
      </c>
    </row>
    <row r="86" spans="1:8" ht="15.95" customHeight="1" x14ac:dyDescent="0.2">
      <c r="A86" s="130" t="s">
        <v>60</v>
      </c>
      <c r="B86" s="4">
        <v>5</v>
      </c>
      <c r="C86" s="5">
        <v>1</v>
      </c>
      <c r="D86" s="6" t="s">
        <v>7</v>
      </c>
      <c r="E86" s="7" t="s">
        <v>7</v>
      </c>
      <c r="F86" s="162">
        <f>F87</f>
        <v>4.0999999999999996</v>
      </c>
      <c r="G86" s="162">
        <f t="shared" ref="G86:H87" si="17">G87</f>
        <v>5</v>
      </c>
      <c r="H86" s="162">
        <f t="shared" si="17"/>
        <v>5</v>
      </c>
    </row>
    <row r="87" spans="1:8" ht="15.95" customHeight="1" x14ac:dyDescent="0.2">
      <c r="A87" s="37" t="s">
        <v>61</v>
      </c>
      <c r="B87" s="10">
        <v>5</v>
      </c>
      <c r="C87" s="11">
        <v>1</v>
      </c>
      <c r="D87" s="12" t="s">
        <v>10</v>
      </c>
      <c r="E87" s="13"/>
      <c r="F87" s="163">
        <f>F88</f>
        <v>4.0999999999999996</v>
      </c>
      <c r="G87" s="163">
        <f t="shared" si="17"/>
        <v>5</v>
      </c>
      <c r="H87" s="163">
        <f t="shared" si="17"/>
        <v>5</v>
      </c>
    </row>
    <row r="88" spans="1:8" ht="15.75" x14ac:dyDescent="0.2">
      <c r="A88" s="182" t="s">
        <v>62</v>
      </c>
      <c r="B88" s="10">
        <v>5</v>
      </c>
      <c r="C88" s="11">
        <v>1</v>
      </c>
      <c r="D88" s="12" t="s">
        <v>63</v>
      </c>
      <c r="E88" s="13"/>
      <c r="F88" s="163">
        <f t="shared" ref="F88:H89" si="18">F89</f>
        <v>4.0999999999999996</v>
      </c>
      <c r="G88" s="163">
        <f t="shared" si="18"/>
        <v>5</v>
      </c>
      <c r="H88" s="144">
        <f t="shared" si="18"/>
        <v>5</v>
      </c>
    </row>
    <row r="89" spans="1:8" ht="32.1" customHeight="1" x14ac:dyDescent="0.2">
      <c r="A89" s="37" t="s">
        <v>126</v>
      </c>
      <c r="B89" s="10">
        <v>5</v>
      </c>
      <c r="C89" s="11">
        <v>1</v>
      </c>
      <c r="D89" s="12" t="s">
        <v>63</v>
      </c>
      <c r="E89" s="13">
        <v>200</v>
      </c>
      <c r="F89" s="163">
        <f t="shared" si="18"/>
        <v>4.0999999999999996</v>
      </c>
      <c r="G89" s="163">
        <f t="shared" si="18"/>
        <v>5</v>
      </c>
      <c r="H89" s="144">
        <f t="shared" si="18"/>
        <v>5</v>
      </c>
    </row>
    <row r="90" spans="1:8" ht="32.1" customHeight="1" x14ac:dyDescent="0.2">
      <c r="A90" s="182" t="s">
        <v>18</v>
      </c>
      <c r="B90" s="10">
        <v>5</v>
      </c>
      <c r="C90" s="11">
        <v>1</v>
      </c>
      <c r="D90" s="12" t="s">
        <v>63</v>
      </c>
      <c r="E90" s="13">
        <v>240</v>
      </c>
      <c r="F90" s="163">
        <v>4.0999999999999996</v>
      </c>
      <c r="G90" s="163">
        <v>5</v>
      </c>
      <c r="H90" s="144">
        <v>5</v>
      </c>
    </row>
    <row r="91" spans="1:8" ht="15.95" customHeight="1" x14ac:dyDescent="0.2">
      <c r="A91" s="185" t="s">
        <v>64</v>
      </c>
      <c r="B91" s="4">
        <v>5</v>
      </c>
      <c r="C91" s="5">
        <v>3</v>
      </c>
      <c r="D91" s="6"/>
      <c r="E91" s="7"/>
      <c r="F91" s="162">
        <f>F92</f>
        <v>1050</v>
      </c>
      <c r="G91" s="162">
        <f t="shared" ref="G91:H91" si="19">G92</f>
        <v>50</v>
      </c>
      <c r="H91" s="162">
        <f t="shared" si="19"/>
        <v>50</v>
      </c>
    </row>
    <row r="92" spans="1:8" ht="32.1" customHeight="1" x14ac:dyDescent="0.2">
      <c r="A92" s="286" t="s">
        <v>149</v>
      </c>
      <c r="B92" s="4">
        <v>5</v>
      </c>
      <c r="C92" s="5">
        <v>3</v>
      </c>
      <c r="D92" s="6" t="s">
        <v>65</v>
      </c>
      <c r="E92" s="7" t="s">
        <v>7</v>
      </c>
      <c r="F92" s="162">
        <f>F93+F97+F101+F105</f>
        <v>1050</v>
      </c>
      <c r="G92" s="162">
        <f>G93+G97+G101+G105</f>
        <v>50</v>
      </c>
      <c r="H92" s="143">
        <f>H93+H97+H101+H105</f>
        <v>50</v>
      </c>
    </row>
    <row r="93" spans="1:8" ht="46.5" customHeight="1" x14ac:dyDescent="0.2">
      <c r="A93" s="286" t="s">
        <v>150</v>
      </c>
      <c r="B93" s="4">
        <v>5</v>
      </c>
      <c r="C93" s="5">
        <v>3</v>
      </c>
      <c r="D93" s="6" t="s">
        <v>66</v>
      </c>
      <c r="E93" s="7"/>
      <c r="F93" s="162">
        <f t="shared" ref="F93:H95" si="20">F94</f>
        <v>590</v>
      </c>
      <c r="G93" s="162">
        <f t="shared" si="20"/>
        <v>30</v>
      </c>
      <c r="H93" s="143">
        <f t="shared" si="20"/>
        <v>30</v>
      </c>
    </row>
    <row r="94" spans="1:8" ht="48" customHeight="1" x14ac:dyDescent="0.2">
      <c r="A94" s="251" t="s">
        <v>179</v>
      </c>
      <c r="B94" s="10">
        <v>5</v>
      </c>
      <c r="C94" s="11">
        <v>3</v>
      </c>
      <c r="D94" s="12" t="s">
        <v>67</v>
      </c>
      <c r="E94" s="13"/>
      <c r="F94" s="163">
        <f t="shared" si="20"/>
        <v>590</v>
      </c>
      <c r="G94" s="163">
        <f t="shared" si="20"/>
        <v>30</v>
      </c>
      <c r="H94" s="144">
        <f t="shared" si="20"/>
        <v>30</v>
      </c>
    </row>
    <row r="95" spans="1:8" ht="34.5" customHeight="1" x14ac:dyDescent="0.2">
      <c r="A95" s="251" t="s">
        <v>126</v>
      </c>
      <c r="B95" s="10">
        <v>5</v>
      </c>
      <c r="C95" s="11">
        <v>3</v>
      </c>
      <c r="D95" s="12" t="s">
        <v>67</v>
      </c>
      <c r="E95" s="13">
        <v>200</v>
      </c>
      <c r="F95" s="163">
        <f t="shared" si="20"/>
        <v>590</v>
      </c>
      <c r="G95" s="163">
        <f t="shared" si="20"/>
        <v>30</v>
      </c>
      <c r="H95" s="144">
        <f t="shared" si="20"/>
        <v>30</v>
      </c>
    </row>
    <row r="96" spans="1:8" ht="31.5" customHeight="1" x14ac:dyDescent="0.2">
      <c r="A96" s="251" t="s">
        <v>18</v>
      </c>
      <c r="B96" s="10">
        <v>5</v>
      </c>
      <c r="C96" s="11">
        <v>3</v>
      </c>
      <c r="D96" s="12" t="s">
        <v>67</v>
      </c>
      <c r="E96" s="13">
        <v>240</v>
      </c>
      <c r="F96" s="163">
        <v>590</v>
      </c>
      <c r="G96" s="163">
        <v>30</v>
      </c>
      <c r="H96" s="144">
        <v>30</v>
      </c>
    </row>
    <row r="97" spans="1:8" ht="33.75" hidden="1" customHeight="1" x14ac:dyDescent="0.2">
      <c r="A97" s="286" t="s">
        <v>130</v>
      </c>
      <c r="B97" s="4">
        <v>5</v>
      </c>
      <c r="C97" s="5">
        <v>3</v>
      </c>
      <c r="D97" s="6" t="s">
        <v>68</v>
      </c>
      <c r="E97" s="7"/>
      <c r="F97" s="162">
        <f t="shared" ref="F97:H99" si="21">F98</f>
        <v>23.3</v>
      </c>
      <c r="G97" s="162">
        <f t="shared" si="21"/>
        <v>0</v>
      </c>
      <c r="H97" s="143">
        <f t="shared" si="21"/>
        <v>0</v>
      </c>
    </row>
    <row r="98" spans="1:8" ht="36" customHeight="1" x14ac:dyDescent="0.2">
      <c r="A98" s="251" t="s">
        <v>131</v>
      </c>
      <c r="B98" s="10">
        <v>5</v>
      </c>
      <c r="C98" s="11">
        <v>3</v>
      </c>
      <c r="D98" s="12" t="s">
        <v>69</v>
      </c>
      <c r="E98" s="13"/>
      <c r="F98" s="163">
        <f t="shared" si="21"/>
        <v>23.3</v>
      </c>
      <c r="G98" s="163">
        <f t="shared" si="21"/>
        <v>0</v>
      </c>
      <c r="H98" s="144">
        <f t="shared" si="21"/>
        <v>0</v>
      </c>
    </row>
    <row r="99" spans="1:8" ht="42" customHeight="1" x14ac:dyDescent="0.2">
      <c r="A99" s="251" t="s">
        <v>126</v>
      </c>
      <c r="B99" s="10">
        <v>5</v>
      </c>
      <c r="C99" s="11">
        <v>3</v>
      </c>
      <c r="D99" s="12" t="s">
        <v>69</v>
      </c>
      <c r="E99" s="13">
        <v>200</v>
      </c>
      <c r="F99" s="163">
        <f t="shared" si="21"/>
        <v>23.3</v>
      </c>
      <c r="G99" s="163">
        <f t="shared" si="21"/>
        <v>0</v>
      </c>
      <c r="H99" s="144">
        <f t="shared" si="21"/>
        <v>0</v>
      </c>
    </row>
    <row r="100" spans="1:8" ht="31.5" customHeight="1" x14ac:dyDescent="0.2">
      <c r="A100" s="251" t="s">
        <v>18</v>
      </c>
      <c r="B100" s="10">
        <v>5</v>
      </c>
      <c r="C100" s="11">
        <v>3</v>
      </c>
      <c r="D100" s="12" t="s">
        <v>69</v>
      </c>
      <c r="E100" s="13">
        <v>240</v>
      </c>
      <c r="F100" s="296">
        <v>23.3</v>
      </c>
      <c r="G100" s="163">
        <v>0</v>
      </c>
      <c r="H100" s="144">
        <v>0</v>
      </c>
    </row>
    <row r="101" spans="1:8" ht="48" customHeight="1" x14ac:dyDescent="0.2">
      <c r="A101" s="286" t="s">
        <v>151</v>
      </c>
      <c r="B101" s="4">
        <v>5</v>
      </c>
      <c r="C101" s="5">
        <v>3</v>
      </c>
      <c r="D101" s="6" t="s">
        <v>70</v>
      </c>
      <c r="E101" s="7"/>
      <c r="F101" s="162">
        <f t="shared" ref="F101:H103" si="22">F102</f>
        <v>5</v>
      </c>
      <c r="G101" s="162">
        <f t="shared" si="22"/>
        <v>10</v>
      </c>
      <c r="H101" s="143">
        <f t="shared" si="22"/>
        <v>10</v>
      </c>
    </row>
    <row r="102" spans="1:8" ht="46.5" customHeight="1" x14ac:dyDescent="0.2">
      <c r="A102" s="251" t="s">
        <v>152</v>
      </c>
      <c r="B102" s="10">
        <v>5</v>
      </c>
      <c r="C102" s="11">
        <v>3</v>
      </c>
      <c r="D102" s="12" t="s">
        <v>71</v>
      </c>
      <c r="E102" s="13"/>
      <c r="F102" s="163">
        <f t="shared" si="22"/>
        <v>5</v>
      </c>
      <c r="G102" s="163">
        <f t="shared" si="22"/>
        <v>10</v>
      </c>
      <c r="H102" s="144">
        <f t="shared" si="22"/>
        <v>10</v>
      </c>
    </row>
    <row r="103" spans="1:8" ht="32.1" customHeight="1" x14ac:dyDescent="0.2">
      <c r="A103" s="37" t="s">
        <v>126</v>
      </c>
      <c r="B103" s="10">
        <v>5</v>
      </c>
      <c r="C103" s="11">
        <v>3</v>
      </c>
      <c r="D103" s="12" t="s">
        <v>71</v>
      </c>
      <c r="E103" s="13">
        <v>200</v>
      </c>
      <c r="F103" s="163">
        <f t="shared" si="22"/>
        <v>5</v>
      </c>
      <c r="G103" s="163">
        <f t="shared" si="22"/>
        <v>10</v>
      </c>
      <c r="H103" s="144">
        <f t="shared" si="22"/>
        <v>10</v>
      </c>
    </row>
    <row r="104" spans="1:8" ht="32.1" customHeight="1" x14ac:dyDescent="0.2">
      <c r="A104" s="37" t="s">
        <v>18</v>
      </c>
      <c r="B104" s="10">
        <v>5</v>
      </c>
      <c r="C104" s="11">
        <v>3</v>
      </c>
      <c r="D104" s="12" t="s">
        <v>71</v>
      </c>
      <c r="E104" s="13">
        <v>240</v>
      </c>
      <c r="F104" s="163">
        <v>5</v>
      </c>
      <c r="G104" s="163">
        <v>10</v>
      </c>
      <c r="H104" s="144">
        <v>10</v>
      </c>
    </row>
    <row r="105" spans="1:8" ht="48" customHeight="1" x14ac:dyDescent="0.2">
      <c r="A105" s="286" t="s">
        <v>153</v>
      </c>
      <c r="B105" s="4">
        <v>5</v>
      </c>
      <c r="C105" s="5">
        <v>3</v>
      </c>
      <c r="D105" s="6" t="s">
        <v>72</v>
      </c>
      <c r="E105" s="7"/>
      <c r="F105" s="162">
        <f t="shared" ref="F105:H107" si="23">F106</f>
        <v>431.7</v>
      </c>
      <c r="G105" s="162">
        <f t="shared" si="23"/>
        <v>10</v>
      </c>
      <c r="H105" s="143">
        <f t="shared" si="23"/>
        <v>10</v>
      </c>
    </row>
    <row r="106" spans="1:8" ht="63.95" customHeight="1" x14ac:dyDescent="0.2">
      <c r="A106" s="251" t="s">
        <v>154</v>
      </c>
      <c r="B106" s="10">
        <v>5</v>
      </c>
      <c r="C106" s="11">
        <v>3</v>
      </c>
      <c r="D106" s="12" t="s">
        <v>73</v>
      </c>
      <c r="E106" s="13"/>
      <c r="F106" s="163">
        <f t="shared" si="23"/>
        <v>431.7</v>
      </c>
      <c r="G106" s="163">
        <f t="shared" si="23"/>
        <v>10</v>
      </c>
      <c r="H106" s="144">
        <f t="shared" si="23"/>
        <v>10</v>
      </c>
    </row>
    <row r="107" spans="1:8" ht="32.1" customHeight="1" x14ac:dyDescent="0.2">
      <c r="A107" s="178" t="s">
        <v>126</v>
      </c>
      <c r="B107" s="21">
        <v>5</v>
      </c>
      <c r="C107" s="21">
        <v>3</v>
      </c>
      <c r="D107" s="35" t="s">
        <v>73</v>
      </c>
      <c r="E107" s="23">
        <v>200</v>
      </c>
      <c r="F107" s="173">
        <f t="shared" si="23"/>
        <v>431.7</v>
      </c>
      <c r="G107" s="173">
        <f t="shared" si="23"/>
        <v>10</v>
      </c>
      <c r="H107" s="24">
        <f t="shared" si="23"/>
        <v>10</v>
      </c>
    </row>
    <row r="108" spans="1:8" ht="32.1" customHeight="1" x14ac:dyDescent="0.2">
      <c r="A108" s="178" t="s">
        <v>18</v>
      </c>
      <c r="B108" s="21">
        <v>5</v>
      </c>
      <c r="C108" s="21">
        <v>3</v>
      </c>
      <c r="D108" s="35" t="s">
        <v>73</v>
      </c>
      <c r="E108" s="23">
        <v>240</v>
      </c>
      <c r="F108" s="297">
        <v>431.7</v>
      </c>
      <c r="G108" s="173">
        <v>10</v>
      </c>
      <c r="H108" s="24">
        <v>10</v>
      </c>
    </row>
    <row r="109" spans="1:8" ht="15.95" customHeight="1" x14ac:dyDescent="0.2">
      <c r="A109" s="192" t="s">
        <v>74</v>
      </c>
      <c r="B109" s="48">
        <v>8</v>
      </c>
      <c r="C109" s="48" t="s">
        <v>7</v>
      </c>
      <c r="D109" s="70" t="s">
        <v>7</v>
      </c>
      <c r="E109" s="52" t="s">
        <v>7</v>
      </c>
      <c r="F109" s="209">
        <f>F110</f>
        <v>8118.4</v>
      </c>
      <c r="G109" s="209">
        <f t="shared" ref="G109:H110" si="24">G110</f>
        <v>1237.8</v>
      </c>
      <c r="H109" s="209">
        <f t="shared" si="24"/>
        <v>436.9</v>
      </c>
    </row>
    <row r="110" spans="1:8" ht="15.95" customHeight="1" x14ac:dyDescent="0.2">
      <c r="A110" s="192" t="s">
        <v>75</v>
      </c>
      <c r="B110" s="48">
        <v>8</v>
      </c>
      <c r="C110" s="48">
        <v>1</v>
      </c>
      <c r="D110" s="70" t="s">
        <v>7</v>
      </c>
      <c r="E110" s="52" t="s">
        <v>7</v>
      </c>
      <c r="F110" s="209">
        <f>F111</f>
        <v>8118.4</v>
      </c>
      <c r="G110" s="209">
        <f t="shared" si="24"/>
        <v>1237.8</v>
      </c>
      <c r="H110" s="209">
        <f t="shared" si="24"/>
        <v>436.9</v>
      </c>
    </row>
    <row r="111" spans="1:8" ht="32.1" customHeight="1" x14ac:dyDescent="0.2">
      <c r="A111" s="262" t="s">
        <v>155</v>
      </c>
      <c r="B111" s="16">
        <v>8</v>
      </c>
      <c r="C111" s="16">
        <v>1</v>
      </c>
      <c r="D111" s="46" t="s">
        <v>76</v>
      </c>
      <c r="E111" s="18" t="s">
        <v>7</v>
      </c>
      <c r="F111" s="196">
        <f>F112+F119</f>
        <v>8118.4</v>
      </c>
      <c r="G111" s="196">
        <f t="shared" ref="G111:H111" si="25">G112+G119</f>
        <v>1237.8</v>
      </c>
      <c r="H111" s="196">
        <f t="shared" si="25"/>
        <v>436.9</v>
      </c>
    </row>
    <row r="112" spans="1:8" ht="35.25" customHeight="1" x14ac:dyDescent="0.2">
      <c r="A112" s="180" t="s">
        <v>156</v>
      </c>
      <c r="B112" s="57">
        <v>8</v>
      </c>
      <c r="C112" s="57">
        <v>1</v>
      </c>
      <c r="D112" s="35" t="s">
        <v>77</v>
      </c>
      <c r="E112" s="58"/>
      <c r="F112" s="200">
        <f>F113+F115+F117</f>
        <v>4602</v>
      </c>
      <c r="G112" s="200">
        <f>G113+G115+G117</f>
        <v>1237.8</v>
      </c>
      <c r="H112" s="59">
        <f>H113+H115+H117</f>
        <v>436.9</v>
      </c>
    </row>
    <row r="113" spans="1:8" ht="63.95" customHeight="1" x14ac:dyDescent="0.2">
      <c r="A113" s="180" t="s">
        <v>13</v>
      </c>
      <c r="B113" s="49">
        <v>8</v>
      </c>
      <c r="C113" s="50">
        <v>1</v>
      </c>
      <c r="D113" s="12" t="s">
        <v>77</v>
      </c>
      <c r="E113" s="54">
        <v>100</v>
      </c>
      <c r="F113" s="169">
        <f>F114</f>
        <v>634</v>
      </c>
      <c r="G113" s="169">
        <f>G114</f>
        <v>1237.8</v>
      </c>
      <c r="H113" s="150">
        <f>H114</f>
        <v>436.9</v>
      </c>
    </row>
    <row r="114" spans="1:8" ht="15.75" x14ac:dyDescent="0.2">
      <c r="A114" s="284" t="s">
        <v>78</v>
      </c>
      <c r="B114" s="49">
        <v>8</v>
      </c>
      <c r="C114" s="50">
        <v>1</v>
      </c>
      <c r="D114" s="12" t="s">
        <v>77</v>
      </c>
      <c r="E114" s="54">
        <v>110</v>
      </c>
      <c r="F114" s="169">
        <v>634</v>
      </c>
      <c r="G114" s="169">
        <v>1237.8</v>
      </c>
      <c r="H114" s="150">
        <v>436.9</v>
      </c>
    </row>
    <row r="115" spans="1:8" ht="32.1" customHeight="1" x14ac:dyDescent="0.2">
      <c r="A115" s="251" t="s">
        <v>126</v>
      </c>
      <c r="B115" s="56">
        <v>8</v>
      </c>
      <c r="C115" s="57">
        <v>1</v>
      </c>
      <c r="D115" s="12" t="s">
        <v>77</v>
      </c>
      <c r="E115" s="58">
        <v>200</v>
      </c>
      <c r="F115" s="170">
        <f>F116</f>
        <v>3962</v>
      </c>
      <c r="G115" s="170">
        <f>G116</f>
        <v>0</v>
      </c>
      <c r="H115" s="151">
        <f>H116</f>
        <v>0</v>
      </c>
    </row>
    <row r="116" spans="1:8" ht="32.1" customHeight="1" x14ac:dyDescent="0.2">
      <c r="A116" s="285" t="s">
        <v>18</v>
      </c>
      <c r="B116" s="60">
        <v>8</v>
      </c>
      <c r="C116" s="61">
        <v>1</v>
      </c>
      <c r="D116" s="12" t="s">
        <v>77</v>
      </c>
      <c r="E116" s="62">
        <v>240</v>
      </c>
      <c r="F116" s="171">
        <v>3962</v>
      </c>
      <c r="G116" s="171"/>
      <c r="H116" s="152"/>
    </row>
    <row r="117" spans="1:8" ht="15.95" customHeight="1" x14ac:dyDescent="0.2">
      <c r="A117" s="180" t="s">
        <v>19</v>
      </c>
      <c r="B117" s="49">
        <v>8</v>
      </c>
      <c r="C117" s="50">
        <v>1</v>
      </c>
      <c r="D117" s="12" t="s">
        <v>77</v>
      </c>
      <c r="E117" s="54">
        <v>800</v>
      </c>
      <c r="F117" s="169">
        <f>F118</f>
        <v>6</v>
      </c>
      <c r="G117" s="169">
        <f>G118</f>
        <v>0</v>
      </c>
      <c r="H117" s="150">
        <f>H118</f>
        <v>0</v>
      </c>
    </row>
    <row r="118" spans="1:8" ht="15.95" customHeight="1" x14ac:dyDescent="0.2">
      <c r="A118" s="180" t="s">
        <v>20</v>
      </c>
      <c r="B118" s="49">
        <v>8</v>
      </c>
      <c r="C118" s="50">
        <v>1</v>
      </c>
      <c r="D118" s="12" t="s">
        <v>77</v>
      </c>
      <c r="E118" s="54">
        <v>850</v>
      </c>
      <c r="F118" s="169">
        <v>6</v>
      </c>
      <c r="G118" s="169"/>
      <c r="H118" s="150"/>
    </row>
    <row r="119" spans="1:8" ht="63.95" customHeight="1" x14ac:dyDescent="0.2">
      <c r="A119" s="251" t="s">
        <v>136</v>
      </c>
      <c r="B119" s="56">
        <v>8</v>
      </c>
      <c r="C119" s="57">
        <v>1</v>
      </c>
      <c r="D119" s="12" t="s">
        <v>79</v>
      </c>
      <c r="E119" s="58"/>
      <c r="F119" s="170">
        <f>F120+F122</f>
        <v>3516.4</v>
      </c>
      <c r="G119" s="170">
        <f>G120+G122</f>
        <v>0</v>
      </c>
      <c r="H119" s="151">
        <f>H120+H122</f>
        <v>0</v>
      </c>
    </row>
    <row r="120" spans="1:8" ht="63.95" customHeight="1" x14ac:dyDescent="0.2">
      <c r="A120" s="178" t="s">
        <v>13</v>
      </c>
      <c r="B120" s="56">
        <v>8</v>
      </c>
      <c r="C120" s="57">
        <v>1</v>
      </c>
      <c r="D120" s="12" t="s">
        <v>79</v>
      </c>
      <c r="E120" s="58">
        <v>100</v>
      </c>
      <c r="F120" s="170">
        <f>F121</f>
        <v>3262.4</v>
      </c>
      <c r="G120" s="170">
        <f>G121</f>
        <v>0</v>
      </c>
      <c r="H120" s="151">
        <f>H121</f>
        <v>0</v>
      </c>
    </row>
    <row r="121" spans="1:8" ht="14.25" customHeight="1" x14ac:dyDescent="0.2">
      <c r="A121" s="134" t="s">
        <v>78</v>
      </c>
      <c r="B121" s="56">
        <v>8</v>
      </c>
      <c r="C121" s="57">
        <v>1</v>
      </c>
      <c r="D121" s="12" t="s">
        <v>79</v>
      </c>
      <c r="E121" s="58">
        <v>110</v>
      </c>
      <c r="F121" s="170">
        <v>3262.4</v>
      </c>
      <c r="G121" s="170"/>
      <c r="H121" s="151"/>
    </row>
    <row r="122" spans="1:8" ht="18.75" customHeight="1" x14ac:dyDescent="0.2">
      <c r="A122" s="179" t="s">
        <v>58</v>
      </c>
      <c r="B122" s="56">
        <v>8</v>
      </c>
      <c r="C122" s="57">
        <v>1</v>
      </c>
      <c r="D122" s="12" t="s">
        <v>79</v>
      </c>
      <c r="E122" s="58">
        <v>200</v>
      </c>
      <c r="F122" s="170">
        <f>F123</f>
        <v>254</v>
      </c>
      <c r="G122" s="170">
        <f>G123</f>
        <v>0</v>
      </c>
      <c r="H122" s="151">
        <f>H123</f>
        <v>0</v>
      </c>
    </row>
    <row r="123" spans="1:8" ht="17.25" customHeight="1" x14ac:dyDescent="0.2">
      <c r="A123" s="179" t="s">
        <v>18</v>
      </c>
      <c r="B123" s="56">
        <v>8</v>
      </c>
      <c r="C123" s="57">
        <v>1</v>
      </c>
      <c r="D123" s="12" t="s">
        <v>79</v>
      </c>
      <c r="E123" s="58">
        <v>240</v>
      </c>
      <c r="F123" s="170">
        <v>254</v>
      </c>
      <c r="G123" s="170"/>
      <c r="H123" s="151"/>
    </row>
    <row r="124" spans="1:8" ht="15.95" customHeight="1" x14ac:dyDescent="0.2">
      <c r="A124" s="185" t="s">
        <v>81</v>
      </c>
      <c r="B124" s="47">
        <v>10</v>
      </c>
      <c r="C124" s="57"/>
      <c r="D124" s="12"/>
      <c r="E124" s="58"/>
      <c r="F124" s="165">
        <f t="shared" ref="F124:H128" si="26">F125</f>
        <v>170.6</v>
      </c>
      <c r="G124" s="165">
        <f t="shared" si="26"/>
        <v>160</v>
      </c>
      <c r="H124" s="146">
        <f t="shared" si="26"/>
        <v>160</v>
      </c>
    </row>
    <row r="125" spans="1:8" ht="15.95" customHeight="1" x14ac:dyDescent="0.2">
      <c r="A125" s="186" t="s">
        <v>82</v>
      </c>
      <c r="B125" s="47">
        <v>10</v>
      </c>
      <c r="C125" s="48">
        <v>1</v>
      </c>
      <c r="D125" s="51" t="s">
        <v>7</v>
      </c>
      <c r="E125" s="52" t="s">
        <v>7</v>
      </c>
      <c r="F125" s="168">
        <f t="shared" si="26"/>
        <v>170.6</v>
      </c>
      <c r="G125" s="168">
        <f t="shared" si="26"/>
        <v>160</v>
      </c>
      <c r="H125" s="149">
        <f t="shared" si="26"/>
        <v>160</v>
      </c>
    </row>
    <row r="126" spans="1:8" ht="15.95" customHeight="1" x14ac:dyDescent="0.2">
      <c r="A126" s="189" t="s">
        <v>83</v>
      </c>
      <c r="B126" s="60">
        <v>10</v>
      </c>
      <c r="C126" s="61">
        <v>1</v>
      </c>
      <c r="D126" s="36" t="s">
        <v>10</v>
      </c>
      <c r="E126" s="62" t="s">
        <v>7</v>
      </c>
      <c r="F126" s="171">
        <f t="shared" si="26"/>
        <v>170.6</v>
      </c>
      <c r="G126" s="171">
        <f t="shared" si="26"/>
        <v>160</v>
      </c>
      <c r="H126" s="152">
        <f t="shared" si="26"/>
        <v>160</v>
      </c>
    </row>
    <row r="127" spans="1:8" ht="32.1" customHeight="1" x14ac:dyDescent="0.2">
      <c r="A127" s="190" t="s">
        <v>84</v>
      </c>
      <c r="B127" s="49">
        <v>10</v>
      </c>
      <c r="C127" s="50">
        <v>1</v>
      </c>
      <c r="D127" s="12" t="s">
        <v>124</v>
      </c>
      <c r="E127" s="54" t="s">
        <v>7</v>
      </c>
      <c r="F127" s="169">
        <f t="shared" si="26"/>
        <v>170.6</v>
      </c>
      <c r="G127" s="169">
        <f t="shared" si="26"/>
        <v>160</v>
      </c>
      <c r="H127" s="150">
        <f t="shared" si="26"/>
        <v>160</v>
      </c>
    </row>
    <row r="128" spans="1:8" ht="15.95" customHeight="1" x14ac:dyDescent="0.2">
      <c r="A128" s="187" t="s">
        <v>85</v>
      </c>
      <c r="B128" s="56">
        <v>10</v>
      </c>
      <c r="C128" s="57">
        <v>1</v>
      </c>
      <c r="D128" s="12" t="s">
        <v>124</v>
      </c>
      <c r="E128" s="58">
        <v>300</v>
      </c>
      <c r="F128" s="170">
        <f t="shared" si="26"/>
        <v>170.6</v>
      </c>
      <c r="G128" s="170">
        <f t="shared" si="26"/>
        <v>160</v>
      </c>
      <c r="H128" s="151">
        <f t="shared" si="26"/>
        <v>160</v>
      </c>
    </row>
    <row r="129" spans="1:8" ht="31.5" customHeight="1" x14ac:dyDescent="0.2">
      <c r="A129" s="191" t="s">
        <v>128</v>
      </c>
      <c r="B129" s="56">
        <v>10</v>
      </c>
      <c r="C129" s="57">
        <v>1</v>
      </c>
      <c r="D129" s="35" t="s">
        <v>124</v>
      </c>
      <c r="E129" s="58">
        <v>320</v>
      </c>
      <c r="F129" s="170">
        <v>170.6</v>
      </c>
      <c r="G129" s="170">
        <v>160</v>
      </c>
      <c r="H129" s="151">
        <v>160</v>
      </c>
    </row>
    <row r="130" spans="1:8" ht="15.95" customHeight="1" x14ac:dyDescent="0.2">
      <c r="A130" s="188" t="s">
        <v>86</v>
      </c>
      <c r="B130" s="64">
        <v>11</v>
      </c>
      <c r="C130" s="65" t="s">
        <v>7</v>
      </c>
      <c r="D130" s="66" t="s">
        <v>7</v>
      </c>
      <c r="E130" s="67" t="s">
        <v>7</v>
      </c>
      <c r="F130" s="172">
        <f>F131</f>
        <v>4752.2999999999993</v>
      </c>
      <c r="G130" s="172">
        <f t="shared" ref="G130:H131" si="27">G131</f>
        <v>1188.2</v>
      </c>
      <c r="H130" s="172">
        <f t="shared" si="27"/>
        <v>436.9</v>
      </c>
    </row>
    <row r="131" spans="1:8" ht="15.75" x14ac:dyDescent="0.2">
      <c r="A131" s="192" t="s">
        <v>89</v>
      </c>
      <c r="B131" s="48">
        <v>11</v>
      </c>
      <c r="C131" s="48">
        <v>2</v>
      </c>
      <c r="D131" s="70" t="s">
        <v>7</v>
      </c>
      <c r="E131" s="52" t="s">
        <v>7</v>
      </c>
      <c r="F131" s="168">
        <f>F132</f>
        <v>4752.2999999999993</v>
      </c>
      <c r="G131" s="168">
        <f t="shared" si="27"/>
        <v>1188.2</v>
      </c>
      <c r="H131" s="168">
        <f t="shared" si="27"/>
        <v>436.9</v>
      </c>
    </row>
    <row r="132" spans="1:8" ht="31.5" x14ac:dyDescent="0.2">
      <c r="A132" s="262" t="s">
        <v>157</v>
      </c>
      <c r="B132" s="16">
        <v>11</v>
      </c>
      <c r="C132" s="16">
        <v>2</v>
      </c>
      <c r="D132" s="46" t="s">
        <v>88</v>
      </c>
      <c r="E132" s="18"/>
      <c r="F132" s="165">
        <f>F133+F141</f>
        <v>4752.2999999999993</v>
      </c>
      <c r="G132" s="165">
        <f t="shared" ref="G132:H132" si="28">G133+G141</f>
        <v>1188.2</v>
      </c>
      <c r="H132" s="165">
        <f t="shared" si="28"/>
        <v>436.9</v>
      </c>
    </row>
    <row r="133" spans="1:8" ht="31.5" x14ac:dyDescent="0.2">
      <c r="A133" s="180" t="s">
        <v>158</v>
      </c>
      <c r="B133" s="57">
        <v>11</v>
      </c>
      <c r="C133" s="57">
        <v>2</v>
      </c>
      <c r="D133" s="35" t="s">
        <v>88</v>
      </c>
      <c r="E133" s="58" t="s">
        <v>7</v>
      </c>
      <c r="F133" s="170">
        <f>F134+F136+F138</f>
        <v>2889.2</v>
      </c>
      <c r="G133" s="170">
        <f t="shared" ref="G133:H133" si="29">G134</f>
        <v>1188.2</v>
      </c>
      <c r="H133" s="151">
        <f t="shared" si="29"/>
        <v>436.9</v>
      </c>
    </row>
    <row r="134" spans="1:8" ht="63" x14ac:dyDescent="0.2">
      <c r="A134" s="180" t="s">
        <v>13</v>
      </c>
      <c r="B134" s="57">
        <v>11</v>
      </c>
      <c r="C134" s="57">
        <v>2</v>
      </c>
      <c r="D134" s="35" t="s">
        <v>88</v>
      </c>
      <c r="E134" s="54">
        <v>100</v>
      </c>
      <c r="F134" s="169">
        <f>F135</f>
        <v>478.2</v>
      </c>
      <c r="G134" s="169">
        <f>G135</f>
        <v>1188.2</v>
      </c>
      <c r="H134" s="150">
        <f>H135</f>
        <v>436.9</v>
      </c>
    </row>
    <row r="135" spans="1:8" ht="15.75" x14ac:dyDescent="0.2">
      <c r="A135" s="284" t="s">
        <v>78</v>
      </c>
      <c r="B135" s="57">
        <v>11</v>
      </c>
      <c r="C135" s="57">
        <v>2</v>
      </c>
      <c r="D135" s="35" t="s">
        <v>88</v>
      </c>
      <c r="E135" s="54">
        <v>110</v>
      </c>
      <c r="F135" s="169">
        <v>478.2</v>
      </c>
      <c r="G135" s="169">
        <v>1188.2</v>
      </c>
      <c r="H135" s="150">
        <v>436.9</v>
      </c>
    </row>
    <row r="136" spans="1:8" ht="31.5" x14ac:dyDescent="0.2">
      <c r="A136" s="251" t="s">
        <v>126</v>
      </c>
      <c r="B136" s="57">
        <v>11</v>
      </c>
      <c r="C136" s="57">
        <v>2</v>
      </c>
      <c r="D136" s="35" t="s">
        <v>88</v>
      </c>
      <c r="E136" s="58">
        <v>200</v>
      </c>
      <c r="F136" s="170">
        <f>F137</f>
        <v>2315</v>
      </c>
      <c r="G136" s="170">
        <f>G137</f>
        <v>0</v>
      </c>
      <c r="H136" s="151">
        <f>H137</f>
        <v>0</v>
      </c>
    </row>
    <row r="137" spans="1:8" ht="31.5" x14ac:dyDescent="0.2">
      <c r="A137" s="285" t="s">
        <v>18</v>
      </c>
      <c r="B137" s="57">
        <v>11</v>
      </c>
      <c r="C137" s="57">
        <v>2</v>
      </c>
      <c r="D137" s="35" t="s">
        <v>88</v>
      </c>
      <c r="E137" s="62">
        <v>240</v>
      </c>
      <c r="F137" s="171">
        <v>2315</v>
      </c>
      <c r="G137" s="171">
        <v>0</v>
      </c>
      <c r="H137" s="152">
        <v>0</v>
      </c>
    </row>
    <row r="138" spans="1:8" ht="15.75" x14ac:dyDescent="0.2">
      <c r="A138" s="180" t="s">
        <v>19</v>
      </c>
      <c r="B138" s="57">
        <v>11</v>
      </c>
      <c r="C138" s="57">
        <v>2</v>
      </c>
      <c r="D138" s="35" t="s">
        <v>88</v>
      </c>
      <c r="E138" s="54">
        <v>800</v>
      </c>
      <c r="F138" s="169">
        <f>F140+F139</f>
        <v>96</v>
      </c>
      <c r="G138" s="169">
        <f>G140</f>
        <v>0</v>
      </c>
      <c r="H138" s="150">
        <f>H140</f>
        <v>0</v>
      </c>
    </row>
    <row r="139" spans="1:8" ht="15.75" x14ac:dyDescent="0.2">
      <c r="A139" s="182" t="s">
        <v>39</v>
      </c>
      <c r="B139" s="57">
        <v>11</v>
      </c>
      <c r="C139" s="57">
        <v>2</v>
      </c>
      <c r="D139" s="35" t="s">
        <v>88</v>
      </c>
      <c r="E139" s="54">
        <v>830</v>
      </c>
      <c r="F139" s="169">
        <v>35</v>
      </c>
      <c r="G139" s="169"/>
      <c r="H139" s="150"/>
    </row>
    <row r="140" spans="1:8" ht="15.75" x14ac:dyDescent="0.2">
      <c r="A140" s="180" t="s">
        <v>20</v>
      </c>
      <c r="B140" s="57">
        <v>11</v>
      </c>
      <c r="C140" s="57">
        <v>2</v>
      </c>
      <c r="D140" s="35" t="s">
        <v>88</v>
      </c>
      <c r="E140" s="54">
        <v>850</v>
      </c>
      <c r="F140" s="169">
        <v>61</v>
      </c>
      <c r="G140" s="169"/>
      <c r="H140" s="150"/>
    </row>
    <row r="141" spans="1:8" ht="63" x14ac:dyDescent="0.2">
      <c r="A141" s="251" t="s">
        <v>136</v>
      </c>
      <c r="B141" s="57">
        <v>11</v>
      </c>
      <c r="C141" s="57">
        <v>2</v>
      </c>
      <c r="D141" s="12" t="s">
        <v>142</v>
      </c>
      <c r="E141" s="58"/>
      <c r="F141" s="170">
        <f>F142</f>
        <v>1863.1</v>
      </c>
      <c r="G141" s="170">
        <f t="shared" ref="G141:H141" si="30">G142</f>
        <v>0</v>
      </c>
      <c r="H141" s="170">
        <f t="shared" si="30"/>
        <v>0</v>
      </c>
    </row>
    <row r="142" spans="1:8" ht="63" x14ac:dyDescent="0.2">
      <c r="A142" s="178" t="s">
        <v>13</v>
      </c>
      <c r="B142" s="57">
        <v>11</v>
      </c>
      <c r="C142" s="57">
        <v>2</v>
      </c>
      <c r="D142" s="12" t="s">
        <v>142</v>
      </c>
      <c r="E142" s="58">
        <v>100</v>
      </c>
      <c r="F142" s="170">
        <f>F143</f>
        <v>1863.1</v>
      </c>
      <c r="G142" s="170">
        <f>G143</f>
        <v>0</v>
      </c>
      <c r="H142" s="151">
        <f>H143</f>
        <v>0</v>
      </c>
    </row>
    <row r="143" spans="1:8" ht="15.75" x14ac:dyDescent="0.2">
      <c r="A143" s="134" t="s">
        <v>78</v>
      </c>
      <c r="B143" s="57">
        <v>11</v>
      </c>
      <c r="C143" s="57">
        <v>2</v>
      </c>
      <c r="D143" s="12" t="s">
        <v>142</v>
      </c>
      <c r="E143" s="58">
        <v>110</v>
      </c>
      <c r="F143" s="170">
        <v>1863.1</v>
      </c>
      <c r="G143" s="170">
        <v>0</v>
      </c>
      <c r="H143" s="151">
        <v>0</v>
      </c>
    </row>
    <row r="144" spans="1:8" ht="20.100000000000001" customHeight="1" x14ac:dyDescent="0.2">
      <c r="A144" s="112" t="s">
        <v>90</v>
      </c>
      <c r="B144" s="16">
        <v>99</v>
      </c>
      <c r="C144" s="16"/>
      <c r="D144" s="46" t="s">
        <v>7</v>
      </c>
      <c r="E144" s="18" t="s">
        <v>7</v>
      </c>
      <c r="F144" s="196">
        <f t="shared" ref="F144:H148" si="31">F145</f>
        <v>0</v>
      </c>
      <c r="G144" s="196">
        <f t="shared" si="31"/>
        <v>202.4</v>
      </c>
      <c r="H144" s="19">
        <f t="shared" si="31"/>
        <v>348.8</v>
      </c>
    </row>
    <row r="145" spans="1:8" ht="20.100000000000001" customHeight="1" x14ac:dyDescent="0.2">
      <c r="A145" s="178" t="s">
        <v>90</v>
      </c>
      <c r="B145" s="21">
        <v>99</v>
      </c>
      <c r="C145" s="21">
        <v>99</v>
      </c>
      <c r="D145" s="35"/>
      <c r="E145" s="23"/>
      <c r="F145" s="173">
        <f t="shared" si="31"/>
        <v>0</v>
      </c>
      <c r="G145" s="173">
        <f t="shared" si="31"/>
        <v>202.4</v>
      </c>
      <c r="H145" s="24">
        <f t="shared" si="31"/>
        <v>348.8</v>
      </c>
    </row>
    <row r="146" spans="1:8" ht="20.100000000000001" customHeight="1" x14ac:dyDescent="0.2">
      <c r="A146" s="178" t="s">
        <v>9</v>
      </c>
      <c r="B146" s="21">
        <v>99</v>
      </c>
      <c r="C146" s="21">
        <v>99</v>
      </c>
      <c r="D146" s="35" t="s">
        <v>10</v>
      </c>
      <c r="E146" s="23"/>
      <c r="F146" s="173">
        <f t="shared" si="31"/>
        <v>0</v>
      </c>
      <c r="G146" s="173">
        <f t="shared" si="31"/>
        <v>202.4</v>
      </c>
      <c r="H146" s="24">
        <f t="shared" si="31"/>
        <v>348.8</v>
      </c>
    </row>
    <row r="147" spans="1:8" ht="20.100000000000001" customHeight="1" x14ac:dyDescent="0.2">
      <c r="A147" s="178" t="s">
        <v>90</v>
      </c>
      <c r="B147" s="21">
        <v>99</v>
      </c>
      <c r="C147" s="21">
        <v>99</v>
      </c>
      <c r="D147" s="35" t="s">
        <v>91</v>
      </c>
      <c r="E147" s="23"/>
      <c r="F147" s="173">
        <f t="shared" si="31"/>
        <v>0</v>
      </c>
      <c r="G147" s="173">
        <f t="shared" si="31"/>
        <v>202.4</v>
      </c>
      <c r="H147" s="24">
        <f t="shared" si="31"/>
        <v>348.8</v>
      </c>
    </row>
    <row r="148" spans="1:8" ht="20.100000000000001" customHeight="1" x14ac:dyDescent="0.2">
      <c r="A148" s="178" t="s">
        <v>90</v>
      </c>
      <c r="B148" s="21">
        <v>99</v>
      </c>
      <c r="C148" s="21">
        <v>99</v>
      </c>
      <c r="D148" s="35" t="s">
        <v>91</v>
      </c>
      <c r="E148" s="23">
        <v>900</v>
      </c>
      <c r="F148" s="173">
        <f t="shared" si="31"/>
        <v>0</v>
      </c>
      <c r="G148" s="173">
        <f t="shared" si="31"/>
        <v>202.4</v>
      </c>
      <c r="H148" s="24">
        <f t="shared" si="31"/>
        <v>348.8</v>
      </c>
    </row>
    <row r="149" spans="1:8" ht="20.100000000000001" customHeight="1" x14ac:dyDescent="0.2">
      <c r="A149" s="178" t="s">
        <v>90</v>
      </c>
      <c r="B149" s="21">
        <v>99</v>
      </c>
      <c r="C149" s="21">
        <v>99</v>
      </c>
      <c r="D149" s="35" t="s">
        <v>91</v>
      </c>
      <c r="E149" s="23">
        <v>990</v>
      </c>
      <c r="F149" s="173">
        <v>0</v>
      </c>
      <c r="G149" s="173">
        <v>202.4</v>
      </c>
      <c r="H149" s="24">
        <v>348.8</v>
      </c>
    </row>
    <row r="150" spans="1:8" ht="15.75" x14ac:dyDescent="0.25">
      <c r="A150" s="71" t="s">
        <v>92</v>
      </c>
      <c r="B150" s="72"/>
      <c r="C150" s="72"/>
      <c r="D150" s="73"/>
      <c r="E150" s="74"/>
      <c r="F150" s="174">
        <f>F10+F58+F65+F71+F85+F109+F124+F130+F144</f>
        <v>22718.1</v>
      </c>
      <c r="G150" s="174">
        <f>G10+G58+G65+G71+G85+G109+G124+G130+G144</f>
        <v>8349.1</v>
      </c>
      <c r="H150" s="174">
        <f>H10+H58+H65+H71+H85+H109+H124+H130+H144</f>
        <v>7234</v>
      </c>
    </row>
    <row r="151" spans="1:8" ht="15.75" x14ac:dyDescent="0.25">
      <c r="A151" s="75"/>
      <c r="B151" s="76"/>
      <c r="C151" s="76"/>
      <c r="D151" s="27"/>
      <c r="E151" s="77"/>
      <c r="F151" s="77"/>
      <c r="G151" s="77"/>
      <c r="H151" s="78"/>
    </row>
    <row r="152" spans="1:8" ht="12" customHeight="1" x14ac:dyDescent="0.25">
      <c r="A152" s="80"/>
      <c r="B152" s="81"/>
      <c r="C152" s="81"/>
      <c r="D152" s="82"/>
      <c r="E152" s="83"/>
      <c r="F152" s="83"/>
      <c r="G152" s="83"/>
      <c r="H152" s="84"/>
    </row>
    <row r="153" spans="1:8" ht="12.75" customHeight="1" x14ac:dyDescent="0.25">
      <c r="A153" s="75"/>
      <c r="B153" s="81"/>
      <c r="C153" s="81"/>
      <c r="D153" s="85"/>
      <c r="E153" s="83"/>
      <c r="F153" s="83"/>
      <c r="G153" s="83"/>
      <c r="H153" s="84"/>
    </row>
    <row r="154" spans="1:8" ht="12.75" customHeight="1" x14ac:dyDescent="0.25">
      <c r="A154" s="75"/>
      <c r="B154" s="86"/>
      <c r="C154" s="86"/>
      <c r="D154" s="85"/>
      <c r="E154" s="83"/>
      <c r="F154" s="83"/>
      <c r="G154" s="83"/>
      <c r="H154" s="84"/>
    </row>
    <row r="155" spans="1:8" ht="12.75" customHeight="1" x14ac:dyDescent="0.2">
      <c r="A155" s="75"/>
      <c r="B155" s="87"/>
      <c r="C155" s="87"/>
      <c r="D155" s="84"/>
      <c r="E155" s="87"/>
      <c r="F155" s="87"/>
      <c r="G155" s="87"/>
      <c r="H155" s="87"/>
    </row>
    <row r="156" spans="1:8" ht="14.25" customHeight="1" x14ac:dyDescent="0.2">
      <c r="A156" s="75"/>
      <c r="B156" s="86"/>
      <c r="C156" s="86"/>
      <c r="D156" s="87"/>
      <c r="E156" s="83"/>
      <c r="F156" s="83"/>
      <c r="G156" s="83"/>
      <c r="H156" s="84"/>
    </row>
    <row r="157" spans="1:8" ht="15.75" x14ac:dyDescent="0.25">
      <c r="A157" s="76"/>
      <c r="B157" s="88"/>
      <c r="C157" s="88"/>
      <c r="D157" s="84"/>
      <c r="E157" s="88"/>
      <c r="F157" s="88"/>
      <c r="G157" s="88"/>
      <c r="H157" s="88"/>
    </row>
    <row r="158" spans="1:8" ht="15.75" x14ac:dyDescent="0.25">
      <c r="A158" s="89"/>
    </row>
    <row r="159" spans="1:8" ht="15.75" x14ac:dyDescent="0.25">
      <c r="A159" s="89"/>
    </row>
    <row r="160" spans="1:8" ht="15" x14ac:dyDescent="0.2">
      <c r="A160" s="90"/>
    </row>
    <row r="161" spans="1:1" ht="15" x14ac:dyDescent="0.2">
      <c r="A161" s="91"/>
    </row>
    <row r="162" spans="1:1" ht="15" x14ac:dyDescent="0.2">
      <c r="A162" s="90"/>
    </row>
  </sheetData>
  <mergeCells count="10">
    <mergeCell ref="E1:H1"/>
    <mergeCell ref="D3:H3"/>
    <mergeCell ref="A5:H5"/>
    <mergeCell ref="F2:H2"/>
    <mergeCell ref="F8:H8"/>
    <mergeCell ref="A8:A9"/>
    <mergeCell ref="B8:B9"/>
    <mergeCell ref="C8:C9"/>
    <mergeCell ref="D8:D9"/>
    <mergeCell ref="E8:E9"/>
  </mergeCells>
  <printOptions horizontalCentered="1"/>
  <pageMargins left="0.78740157480314965" right="0" top="0" bottom="0" header="0.51181102362204722" footer="0.51181102362204722"/>
  <pageSetup paperSize="9" scale="66" fitToHeight="0" orientation="portrait" r:id="rId1"/>
  <headerFooter alignWithMargins="0"/>
  <ignoredErrors>
    <ignoredError sqref="H48 F48:G48 H60 F60:G60 F17:H17 F92:H92 G73:H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9"/>
  <sheetViews>
    <sheetView showGridLines="0" view="pageBreakPreview" topLeftCell="A25" zoomScale="90" zoomScaleNormal="100" zoomScaleSheetLayoutView="90" workbookViewId="0">
      <selection sqref="A1:H117"/>
    </sheetView>
  </sheetViews>
  <sheetFormatPr defaultColWidth="9.140625" defaultRowHeight="12.75" x14ac:dyDescent="0.2"/>
  <cols>
    <col min="1" max="1" width="62.5703125" style="2" customWidth="1"/>
    <col min="2" max="2" width="16" style="114" customWidth="1"/>
    <col min="3" max="3" width="6.42578125" style="2" customWidth="1"/>
    <col min="4" max="4" width="5" style="2" customWidth="1"/>
    <col min="5" max="5" width="6" style="2" customWidth="1"/>
    <col min="6" max="6" width="11.7109375" style="2" customWidth="1"/>
    <col min="7" max="7" width="11.42578125" style="2" customWidth="1"/>
    <col min="8" max="8" width="12.85546875" style="2" customWidth="1"/>
    <col min="9" max="9" width="12.28515625" style="2" customWidth="1"/>
    <col min="10" max="245" width="9.140625" style="2" customWidth="1"/>
    <col min="246" max="16384" width="9.140625" style="2"/>
  </cols>
  <sheetData>
    <row r="1" spans="1:9" x14ac:dyDescent="0.2">
      <c r="A1" s="92"/>
      <c r="B1" s="116"/>
      <c r="C1" s="92"/>
      <c r="D1" s="92"/>
      <c r="E1" s="299" t="s">
        <v>96</v>
      </c>
      <c r="F1" s="299"/>
      <c r="G1" s="299"/>
      <c r="H1" s="299"/>
    </row>
    <row r="2" spans="1:9" ht="39.75" customHeight="1" x14ac:dyDescent="0.25">
      <c r="A2" s="92"/>
      <c r="B2" s="116"/>
      <c r="C2" s="153"/>
      <c r="D2" s="154"/>
      <c r="E2" s="154"/>
      <c r="F2" s="303" t="s">
        <v>180</v>
      </c>
      <c r="G2" s="304"/>
      <c r="H2" s="304"/>
    </row>
    <row r="3" spans="1:9" x14ac:dyDescent="0.2">
      <c r="A3" s="92"/>
      <c r="B3" s="116"/>
      <c r="C3" s="92"/>
      <c r="D3" s="300" t="s">
        <v>185</v>
      </c>
      <c r="E3" s="301"/>
      <c r="F3" s="301"/>
      <c r="G3" s="301"/>
      <c r="H3" s="301"/>
    </row>
    <row r="4" spans="1:9" x14ac:dyDescent="0.2">
      <c r="A4" s="92"/>
      <c r="B4" s="116"/>
      <c r="C4" s="92"/>
      <c r="D4" s="92"/>
      <c r="E4" s="92"/>
      <c r="F4" s="92"/>
      <c r="G4" s="92"/>
      <c r="H4" s="92"/>
    </row>
    <row r="5" spans="1:9" ht="50.25" customHeight="1" x14ac:dyDescent="0.2">
      <c r="A5" s="302" t="s">
        <v>139</v>
      </c>
      <c r="B5" s="309"/>
      <c r="C5" s="309"/>
      <c r="D5" s="309"/>
      <c r="E5" s="309"/>
      <c r="F5" s="309"/>
      <c r="G5" s="309"/>
      <c r="H5" s="309"/>
    </row>
    <row r="6" spans="1:9" ht="21.75" customHeight="1" x14ac:dyDescent="0.2">
      <c r="A6" s="115"/>
      <c r="B6" s="93"/>
      <c r="C6" s="115"/>
      <c r="D6" s="115"/>
      <c r="E6" s="115"/>
      <c r="F6" s="115"/>
      <c r="G6" s="115"/>
      <c r="H6" s="176" t="s">
        <v>97</v>
      </c>
    </row>
    <row r="7" spans="1:9" ht="21.75" customHeight="1" x14ac:dyDescent="0.2">
      <c r="A7" s="313" t="s">
        <v>0</v>
      </c>
      <c r="B7" s="313" t="s">
        <v>3</v>
      </c>
      <c r="C7" s="313" t="s">
        <v>4</v>
      </c>
      <c r="D7" s="313" t="s">
        <v>1</v>
      </c>
      <c r="E7" s="313" t="s">
        <v>2</v>
      </c>
      <c r="F7" s="310" t="s">
        <v>5</v>
      </c>
      <c r="G7" s="311"/>
      <c r="H7" s="312"/>
    </row>
    <row r="8" spans="1:9" ht="21.75" customHeight="1" x14ac:dyDescent="0.2">
      <c r="A8" s="314"/>
      <c r="B8" s="315"/>
      <c r="C8" s="315"/>
      <c r="D8" s="315"/>
      <c r="E8" s="315"/>
      <c r="F8" s="175" t="s">
        <v>134</v>
      </c>
      <c r="G8" s="175" t="s">
        <v>129</v>
      </c>
      <c r="H8" s="175" t="s">
        <v>132</v>
      </c>
    </row>
    <row r="9" spans="1:9" s="100" customFormat="1" ht="63.95" customHeight="1" x14ac:dyDescent="0.2">
      <c r="A9" s="293" t="s">
        <v>159</v>
      </c>
      <c r="B9" s="6" t="s">
        <v>47</v>
      </c>
      <c r="C9" s="105" t="s">
        <v>7</v>
      </c>
      <c r="D9" s="106"/>
      <c r="E9" s="107"/>
      <c r="F9" s="193">
        <f>F10</f>
        <v>186</v>
      </c>
      <c r="G9" s="193">
        <f t="shared" ref="G9:H9" si="0">G10</f>
        <v>80</v>
      </c>
      <c r="H9" s="193">
        <f t="shared" si="0"/>
        <v>80</v>
      </c>
      <c r="I9" s="99"/>
    </row>
    <row r="10" spans="1:9" s="100" customFormat="1" ht="48" customHeight="1" x14ac:dyDescent="0.2">
      <c r="A10" s="112" t="s">
        <v>48</v>
      </c>
      <c r="B10" s="6" t="s">
        <v>49</v>
      </c>
      <c r="C10" s="105" t="s">
        <v>7</v>
      </c>
      <c r="D10" s="106"/>
      <c r="E10" s="107"/>
      <c r="F10" s="193">
        <f t="shared" ref="F10:H11" si="1">F11</f>
        <v>186</v>
      </c>
      <c r="G10" s="193">
        <f t="shared" si="1"/>
        <v>80</v>
      </c>
      <c r="H10" s="108">
        <f t="shared" si="1"/>
        <v>80</v>
      </c>
      <c r="I10" s="99"/>
    </row>
    <row r="11" spans="1:9" s="100" customFormat="1" ht="32.1" customHeight="1" x14ac:dyDescent="0.2">
      <c r="A11" s="178" t="s">
        <v>126</v>
      </c>
      <c r="B11" s="12" t="s">
        <v>49</v>
      </c>
      <c r="C11" s="95">
        <v>200</v>
      </c>
      <c r="D11" s="96"/>
      <c r="E11" s="97"/>
      <c r="F11" s="194">
        <f t="shared" si="1"/>
        <v>186</v>
      </c>
      <c r="G11" s="194">
        <f t="shared" si="1"/>
        <v>80</v>
      </c>
      <c r="H11" s="98">
        <f t="shared" si="1"/>
        <v>80</v>
      </c>
      <c r="I11" s="99"/>
    </row>
    <row r="12" spans="1:9" s="100" customFormat="1" ht="32.1" customHeight="1" x14ac:dyDescent="0.2">
      <c r="A12" s="178" t="s">
        <v>18</v>
      </c>
      <c r="B12" s="22" t="s">
        <v>49</v>
      </c>
      <c r="C12" s="101">
        <v>240</v>
      </c>
      <c r="D12" s="102">
        <v>3</v>
      </c>
      <c r="E12" s="103">
        <v>9</v>
      </c>
      <c r="F12" s="195">
        <f>'Приложение 5'!F70</f>
        <v>186</v>
      </c>
      <c r="G12" s="195">
        <f>'Приложение 5'!G70</f>
        <v>80</v>
      </c>
      <c r="H12" s="104">
        <f>'Приложение 5'!H70</f>
        <v>80</v>
      </c>
      <c r="I12" s="99"/>
    </row>
    <row r="13" spans="1:9" s="110" customFormat="1" ht="31.5" x14ac:dyDescent="0.2">
      <c r="A13" s="112" t="s">
        <v>160</v>
      </c>
      <c r="B13" s="17" t="s">
        <v>53</v>
      </c>
      <c r="C13" s="18"/>
      <c r="D13" s="15"/>
      <c r="E13" s="16"/>
      <c r="F13" s="196">
        <f>F14+F21</f>
        <v>1609.3</v>
      </c>
      <c r="G13" s="196">
        <f>G14+G21</f>
        <v>1028.8</v>
      </c>
      <c r="H13" s="19">
        <f>H14+H21</f>
        <v>1092</v>
      </c>
      <c r="I13" s="109"/>
    </row>
    <row r="14" spans="1:9" s="110" customFormat="1" ht="47.25" x14ac:dyDescent="0.2">
      <c r="A14" s="112" t="s">
        <v>145</v>
      </c>
      <c r="B14" s="17" t="s">
        <v>54</v>
      </c>
      <c r="C14" s="18"/>
      <c r="D14" s="15"/>
      <c r="E14" s="16"/>
      <c r="F14" s="196">
        <f>F15+F18</f>
        <v>1279.3</v>
      </c>
      <c r="G14" s="196">
        <f>G15</f>
        <v>998.8</v>
      </c>
      <c r="H14" s="19">
        <f>H15</f>
        <v>1062</v>
      </c>
      <c r="I14" s="109"/>
    </row>
    <row r="15" spans="1:9" s="110" customFormat="1" ht="47.25" x14ac:dyDescent="0.2">
      <c r="A15" s="112" t="s">
        <v>146</v>
      </c>
      <c r="B15" s="6" t="s">
        <v>55</v>
      </c>
      <c r="C15" s="18"/>
      <c r="D15" s="4"/>
      <c r="E15" s="5"/>
      <c r="F15" s="197">
        <f t="shared" ref="F15:H16" si="2">F16</f>
        <v>1179.3</v>
      </c>
      <c r="G15" s="197">
        <f t="shared" si="2"/>
        <v>998.8</v>
      </c>
      <c r="H15" s="8">
        <f t="shared" si="2"/>
        <v>1062</v>
      </c>
      <c r="I15" s="109"/>
    </row>
    <row r="16" spans="1:9" ht="32.1" customHeight="1" x14ac:dyDescent="0.2">
      <c r="A16" s="178" t="s">
        <v>126</v>
      </c>
      <c r="B16" s="35" t="s">
        <v>55</v>
      </c>
      <c r="C16" s="23">
        <v>200</v>
      </c>
      <c r="D16" s="21"/>
      <c r="E16" s="21"/>
      <c r="F16" s="173">
        <f t="shared" si="2"/>
        <v>1179.3</v>
      </c>
      <c r="G16" s="173">
        <f t="shared" si="2"/>
        <v>998.8</v>
      </c>
      <c r="H16" s="24">
        <f t="shared" si="2"/>
        <v>1062</v>
      </c>
      <c r="I16" s="9"/>
    </row>
    <row r="17" spans="1:9" ht="32.1" customHeight="1" x14ac:dyDescent="0.2">
      <c r="A17" s="178" t="s">
        <v>18</v>
      </c>
      <c r="B17" s="35" t="s">
        <v>55</v>
      </c>
      <c r="C17" s="23">
        <v>240</v>
      </c>
      <c r="D17" s="21">
        <v>4</v>
      </c>
      <c r="E17" s="21">
        <v>9</v>
      </c>
      <c r="F17" s="173">
        <f>'Приложение 5'!F77</f>
        <v>1179.3</v>
      </c>
      <c r="G17" s="173">
        <f>'Приложение 5'!G77</f>
        <v>998.8</v>
      </c>
      <c r="H17" s="24">
        <f>'Приложение 5'!H77</f>
        <v>1062</v>
      </c>
      <c r="I17" s="9"/>
    </row>
    <row r="18" spans="1:9" ht="61.5" customHeight="1" x14ac:dyDescent="0.2">
      <c r="A18" s="178" t="s">
        <v>136</v>
      </c>
      <c r="B18" s="35" t="s">
        <v>181</v>
      </c>
      <c r="C18" s="18"/>
      <c r="D18" s="16"/>
      <c r="E18" s="16"/>
      <c r="F18" s="173">
        <f>F19</f>
        <v>100</v>
      </c>
      <c r="G18" s="173">
        <f t="shared" ref="G18:H19" si="3">G19</f>
        <v>0</v>
      </c>
      <c r="H18" s="24">
        <f t="shared" si="3"/>
        <v>0</v>
      </c>
      <c r="I18" s="9"/>
    </row>
    <row r="19" spans="1:9" ht="32.1" customHeight="1" x14ac:dyDescent="0.2">
      <c r="A19" s="178" t="s">
        <v>126</v>
      </c>
      <c r="B19" s="35" t="s">
        <v>181</v>
      </c>
      <c r="C19" s="23">
        <v>200</v>
      </c>
      <c r="D19" s="21"/>
      <c r="E19" s="21"/>
      <c r="F19" s="173">
        <f>F20</f>
        <v>100</v>
      </c>
      <c r="G19" s="173">
        <f t="shared" si="3"/>
        <v>0</v>
      </c>
      <c r="H19" s="24">
        <f t="shared" si="3"/>
        <v>0</v>
      </c>
      <c r="I19" s="9"/>
    </row>
    <row r="20" spans="1:9" ht="32.1" customHeight="1" x14ac:dyDescent="0.2">
      <c r="A20" s="178" t="s">
        <v>18</v>
      </c>
      <c r="B20" s="35" t="s">
        <v>181</v>
      </c>
      <c r="C20" s="23">
        <v>240</v>
      </c>
      <c r="D20" s="21">
        <v>4</v>
      </c>
      <c r="E20" s="21">
        <v>9</v>
      </c>
      <c r="F20" s="173">
        <f>'Приложение 5'!F80</f>
        <v>100</v>
      </c>
      <c r="G20" s="173">
        <v>0</v>
      </c>
      <c r="H20" s="24">
        <v>0</v>
      </c>
      <c r="I20" s="9"/>
    </row>
    <row r="21" spans="1:9" s="110" customFormat="1" ht="34.5" customHeight="1" x14ac:dyDescent="0.2">
      <c r="A21" s="112" t="s">
        <v>147</v>
      </c>
      <c r="B21" s="46" t="s">
        <v>56</v>
      </c>
      <c r="C21" s="18"/>
      <c r="D21" s="16"/>
      <c r="E21" s="16"/>
      <c r="F21" s="196">
        <f t="shared" ref="F21:H23" si="4">F22</f>
        <v>330</v>
      </c>
      <c r="G21" s="196">
        <f t="shared" si="4"/>
        <v>30</v>
      </c>
      <c r="H21" s="19">
        <f t="shared" si="4"/>
        <v>30</v>
      </c>
      <c r="I21" s="109"/>
    </row>
    <row r="22" spans="1:9" s="110" customFormat="1" ht="46.5" customHeight="1" x14ac:dyDescent="0.2">
      <c r="A22" s="112" t="s">
        <v>148</v>
      </c>
      <c r="B22" s="46" t="s">
        <v>57</v>
      </c>
      <c r="C22" s="18"/>
      <c r="D22" s="16"/>
      <c r="E22" s="16"/>
      <c r="F22" s="196">
        <f t="shared" si="4"/>
        <v>330</v>
      </c>
      <c r="G22" s="196">
        <f t="shared" si="4"/>
        <v>30</v>
      </c>
      <c r="H22" s="19">
        <f t="shared" si="4"/>
        <v>30</v>
      </c>
      <c r="I22" s="109"/>
    </row>
    <row r="23" spans="1:9" ht="32.1" customHeight="1" x14ac:dyDescent="0.2">
      <c r="A23" s="178" t="s">
        <v>126</v>
      </c>
      <c r="B23" s="27" t="s">
        <v>57</v>
      </c>
      <c r="C23" s="23">
        <v>200</v>
      </c>
      <c r="D23" s="20"/>
      <c r="E23" s="21"/>
      <c r="F23" s="173">
        <f t="shared" si="4"/>
        <v>330</v>
      </c>
      <c r="G23" s="173">
        <f t="shared" si="4"/>
        <v>30</v>
      </c>
      <c r="H23" s="24">
        <f t="shared" si="4"/>
        <v>30</v>
      </c>
      <c r="I23" s="9"/>
    </row>
    <row r="24" spans="1:9" ht="32.1" customHeight="1" x14ac:dyDescent="0.2">
      <c r="A24" s="178" t="s">
        <v>18</v>
      </c>
      <c r="B24" s="94" t="s">
        <v>57</v>
      </c>
      <c r="C24" s="23">
        <v>240</v>
      </c>
      <c r="D24" s="20">
        <v>4</v>
      </c>
      <c r="E24" s="21">
        <v>9</v>
      </c>
      <c r="F24" s="173">
        <f>'Приложение 5'!F84</f>
        <v>330</v>
      </c>
      <c r="G24" s="173">
        <f>'Приложение 5'!G84</f>
        <v>30</v>
      </c>
      <c r="H24" s="24">
        <f>'Приложение 5'!H84</f>
        <v>30</v>
      </c>
      <c r="I24" s="9"/>
    </row>
    <row r="25" spans="1:9" s="110" customFormat="1" ht="32.1" customHeight="1" x14ac:dyDescent="0.2">
      <c r="A25" s="112" t="s">
        <v>161</v>
      </c>
      <c r="B25" s="6" t="s">
        <v>65</v>
      </c>
      <c r="C25" s="18" t="s">
        <v>7</v>
      </c>
      <c r="D25" s="15"/>
      <c r="E25" s="16"/>
      <c r="F25" s="196">
        <f>F26+F30+F34+F38</f>
        <v>1050</v>
      </c>
      <c r="G25" s="196">
        <f>G26+G30+G34+G38</f>
        <v>50</v>
      </c>
      <c r="H25" s="19">
        <f>H26+H30+H34+H38</f>
        <v>50</v>
      </c>
      <c r="I25" s="109"/>
    </row>
    <row r="26" spans="1:9" s="110" customFormat="1" ht="48" customHeight="1" x14ac:dyDescent="0.2">
      <c r="A26" s="112" t="s">
        <v>162</v>
      </c>
      <c r="B26" s="6" t="s">
        <v>66</v>
      </c>
      <c r="C26" s="33"/>
      <c r="D26" s="4"/>
      <c r="E26" s="5"/>
      <c r="F26" s="197">
        <f t="shared" ref="F26:H28" si="5">F27</f>
        <v>590</v>
      </c>
      <c r="G26" s="197">
        <f t="shared" si="5"/>
        <v>30</v>
      </c>
      <c r="H26" s="19">
        <f t="shared" si="5"/>
        <v>30</v>
      </c>
      <c r="I26" s="109"/>
    </row>
    <row r="27" spans="1:9" s="110" customFormat="1" ht="48" customHeight="1" x14ac:dyDescent="0.2">
      <c r="A27" s="112" t="s">
        <v>163</v>
      </c>
      <c r="B27" s="6" t="s">
        <v>67</v>
      </c>
      <c r="C27" s="18"/>
      <c r="D27" s="15"/>
      <c r="E27" s="16"/>
      <c r="F27" s="196">
        <f t="shared" si="5"/>
        <v>590</v>
      </c>
      <c r="G27" s="196">
        <f t="shared" si="5"/>
        <v>30</v>
      </c>
      <c r="H27" s="19">
        <f t="shared" si="5"/>
        <v>30</v>
      </c>
      <c r="I27" s="109"/>
    </row>
    <row r="28" spans="1:9" ht="32.1" customHeight="1" x14ac:dyDescent="0.2">
      <c r="A28" s="178" t="s">
        <v>126</v>
      </c>
      <c r="B28" s="12" t="s">
        <v>67</v>
      </c>
      <c r="C28" s="13">
        <v>200</v>
      </c>
      <c r="D28" s="10"/>
      <c r="E28" s="11"/>
      <c r="F28" s="198">
        <f t="shared" si="5"/>
        <v>590</v>
      </c>
      <c r="G28" s="198">
        <f t="shared" si="5"/>
        <v>30</v>
      </c>
      <c r="H28" s="14">
        <f t="shared" si="5"/>
        <v>30</v>
      </c>
      <c r="I28" s="9"/>
    </row>
    <row r="29" spans="1:9" ht="32.1" customHeight="1" x14ac:dyDescent="0.2">
      <c r="A29" s="178" t="s">
        <v>18</v>
      </c>
      <c r="B29" s="12" t="s">
        <v>67</v>
      </c>
      <c r="C29" s="13">
        <v>240</v>
      </c>
      <c r="D29" s="20">
        <v>5</v>
      </c>
      <c r="E29" s="21">
        <v>3</v>
      </c>
      <c r="F29" s="198">
        <f>'Приложение 5'!F96</f>
        <v>590</v>
      </c>
      <c r="G29" s="198">
        <f>'Приложение 5'!G96</f>
        <v>30</v>
      </c>
      <c r="H29" s="14">
        <f>'Приложение 5'!H96</f>
        <v>30</v>
      </c>
      <c r="I29" s="9"/>
    </row>
    <row r="30" spans="1:9" s="110" customFormat="1" ht="36.75" customHeight="1" x14ac:dyDescent="0.2">
      <c r="A30" s="112" t="s">
        <v>164</v>
      </c>
      <c r="B30" s="6" t="s">
        <v>68</v>
      </c>
      <c r="C30" s="18"/>
      <c r="D30" s="4"/>
      <c r="E30" s="5"/>
      <c r="F30" s="197">
        <f t="shared" ref="F30:H32" si="6">F31</f>
        <v>23.3</v>
      </c>
      <c r="G30" s="197">
        <f t="shared" si="6"/>
        <v>0</v>
      </c>
      <c r="H30" s="19">
        <f t="shared" si="6"/>
        <v>0</v>
      </c>
      <c r="I30" s="109"/>
    </row>
    <row r="31" spans="1:9" s="110" customFormat="1" ht="48" customHeight="1" x14ac:dyDescent="0.2">
      <c r="A31" s="112" t="s">
        <v>165</v>
      </c>
      <c r="B31" s="6" t="s">
        <v>69</v>
      </c>
      <c r="C31" s="33"/>
      <c r="D31" s="4"/>
      <c r="E31" s="5"/>
      <c r="F31" s="197">
        <f t="shared" si="6"/>
        <v>23.3</v>
      </c>
      <c r="G31" s="197">
        <f t="shared" si="6"/>
        <v>0</v>
      </c>
      <c r="H31" s="19">
        <f t="shared" si="6"/>
        <v>0</v>
      </c>
      <c r="I31" s="109"/>
    </row>
    <row r="32" spans="1:9" ht="30" customHeight="1" x14ac:dyDescent="0.2">
      <c r="A32" s="178" t="s">
        <v>126</v>
      </c>
      <c r="B32" s="12" t="s">
        <v>69</v>
      </c>
      <c r="C32" s="23">
        <v>200</v>
      </c>
      <c r="D32" s="10"/>
      <c r="E32" s="11"/>
      <c r="F32" s="198">
        <f t="shared" si="6"/>
        <v>23.3</v>
      </c>
      <c r="G32" s="198">
        <f t="shared" si="6"/>
        <v>0</v>
      </c>
      <c r="H32" s="24">
        <f t="shared" si="6"/>
        <v>0</v>
      </c>
      <c r="I32" s="9"/>
    </row>
    <row r="33" spans="1:9" ht="30" customHeight="1" x14ac:dyDescent="0.2">
      <c r="A33" s="178" t="s">
        <v>18</v>
      </c>
      <c r="B33" s="12" t="s">
        <v>69</v>
      </c>
      <c r="C33" s="13">
        <v>240</v>
      </c>
      <c r="D33" s="10">
        <v>5</v>
      </c>
      <c r="E33" s="11">
        <v>3</v>
      </c>
      <c r="F33" s="198">
        <f>'Приложение 5'!F100</f>
        <v>23.3</v>
      </c>
      <c r="G33" s="198"/>
      <c r="H33" s="24"/>
      <c r="I33" s="9"/>
    </row>
    <row r="34" spans="1:9" s="110" customFormat="1" ht="57.75" customHeight="1" x14ac:dyDescent="0.2">
      <c r="A34" s="112" t="s">
        <v>166</v>
      </c>
      <c r="B34" s="6" t="s">
        <v>70</v>
      </c>
      <c r="C34" s="18"/>
      <c r="D34" s="4"/>
      <c r="E34" s="5"/>
      <c r="F34" s="197">
        <f t="shared" ref="F34:H36" si="7">F35</f>
        <v>5</v>
      </c>
      <c r="G34" s="197">
        <f t="shared" si="7"/>
        <v>10</v>
      </c>
      <c r="H34" s="19">
        <f t="shared" si="7"/>
        <v>10</v>
      </c>
      <c r="I34" s="109"/>
    </row>
    <row r="35" spans="1:9" s="110" customFormat="1" ht="63.95" customHeight="1" x14ac:dyDescent="0.2">
      <c r="A35" s="112" t="s">
        <v>167</v>
      </c>
      <c r="B35" s="6" t="s">
        <v>71</v>
      </c>
      <c r="C35" s="18"/>
      <c r="D35" s="4"/>
      <c r="E35" s="5"/>
      <c r="F35" s="197">
        <f t="shared" si="7"/>
        <v>5</v>
      </c>
      <c r="G35" s="197">
        <f t="shared" si="7"/>
        <v>10</v>
      </c>
      <c r="H35" s="19">
        <f t="shared" si="7"/>
        <v>10</v>
      </c>
      <c r="I35" s="109"/>
    </row>
    <row r="36" spans="1:9" ht="32.1" customHeight="1" x14ac:dyDescent="0.2">
      <c r="A36" s="178" t="s">
        <v>126</v>
      </c>
      <c r="B36" s="12" t="s">
        <v>71</v>
      </c>
      <c r="C36" s="28">
        <v>200</v>
      </c>
      <c r="D36" s="10"/>
      <c r="E36" s="11"/>
      <c r="F36" s="198">
        <f t="shared" si="7"/>
        <v>5</v>
      </c>
      <c r="G36" s="198">
        <f t="shared" si="7"/>
        <v>10</v>
      </c>
      <c r="H36" s="24">
        <f t="shared" si="7"/>
        <v>10</v>
      </c>
      <c r="I36" s="9"/>
    </row>
    <row r="37" spans="1:9" ht="32.1" customHeight="1" x14ac:dyDescent="0.2">
      <c r="A37" s="178" t="s">
        <v>18</v>
      </c>
      <c r="B37" s="12" t="s">
        <v>71</v>
      </c>
      <c r="C37" s="23">
        <v>240</v>
      </c>
      <c r="D37" s="10">
        <v>5</v>
      </c>
      <c r="E37" s="11">
        <v>3</v>
      </c>
      <c r="F37" s="198">
        <f>'Приложение 5'!F104</f>
        <v>5</v>
      </c>
      <c r="G37" s="198">
        <f>'Приложение 5'!G104</f>
        <v>10</v>
      </c>
      <c r="H37" s="24">
        <f>'Приложение 5'!H104</f>
        <v>10</v>
      </c>
      <c r="I37" s="9"/>
    </row>
    <row r="38" spans="1:9" s="110" customFormat="1" ht="49.5" customHeight="1" x14ac:dyDescent="0.2">
      <c r="A38" s="112" t="s">
        <v>168</v>
      </c>
      <c r="B38" s="6" t="s">
        <v>72</v>
      </c>
      <c r="C38" s="18"/>
      <c r="D38" s="4"/>
      <c r="E38" s="5"/>
      <c r="F38" s="197">
        <f t="shared" ref="F38:H40" si="8">F39</f>
        <v>431.7</v>
      </c>
      <c r="G38" s="197">
        <f t="shared" si="8"/>
        <v>10</v>
      </c>
      <c r="H38" s="19">
        <f t="shared" si="8"/>
        <v>10</v>
      </c>
      <c r="I38" s="109"/>
    </row>
    <row r="39" spans="1:9" s="110" customFormat="1" ht="63.95" customHeight="1" x14ac:dyDescent="0.2">
      <c r="A39" s="112" t="s">
        <v>169</v>
      </c>
      <c r="B39" s="6" t="s">
        <v>73</v>
      </c>
      <c r="C39" s="18"/>
      <c r="D39" s="4"/>
      <c r="E39" s="5"/>
      <c r="F39" s="197">
        <f t="shared" si="8"/>
        <v>431.7</v>
      </c>
      <c r="G39" s="197">
        <f t="shared" si="8"/>
        <v>10</v>
      </c>
      <c r="H39" s="19">
        <f t="shared" si="8"/>
        <v>10</v>
      </c>
      <c r="I39" s="109"/>
    </row>
    <row r="40" spans="1:9" ht="32.1" customHeight="1" x14ac:dyDescent="0.2">
      <c r="A40" s="178" t="s">
        <v>126</v>
      </c>
      <c r="B40" s="12" t="s">
        <v>73</v>
      </c>
      <c r="C40" s="23">
        <v>200</v>
      </c>
      <c r="D40" s="10"/>
      <c r="E40" s="11"/>
      <c r="F40" s="198">
        <f t="shared" si="8"/>
        <v>431.7</v>
      </c>
      <c r="G40" s="198">
        <f t="shared" si="8"/>
        <v>10</v>
      </c>
      <c r="H40" s="24">
        <f t="shared" si="8"/>
        <v>10</v>
      </c>
      <c r="I40" s="9"/>
    </row>
    <row r="41" spans="1:9" ht="32.1" customHeight="1" x14ac:dyDescent="0.2">
      <c r="A41" s="178" t="s">
        <v>18</v>
      </c>
      <c r="B41" s="12" t="s">
        <v>73</v>
      </c>
      <c r="C41" s="23">
        <v>240</v>
      </c>
      <c r="D41" s="10">
        <v>5</v>
      </c>
      <c r="E41" s="11">
        <v>3</v>
      </c>
      <c r="F41" s="198">
        <f>'Приложение 5'!F108</f>
        <v>431.7</v>
      </c>
      <c r="G41" s="198">
        <f>'Приложение 5'!G108</f>
        <v>10</v>
      </c>
      <c r="H41" s="24">
        <f>'Приложение 5'!H108</f>
        <v>10</v>
      </c>
      <c r="I41" s="9"/>
    </row>
    <row r="42" spans="1:9" s="110" customFormat="1" ht="32.1" customHeight="1" x14ac:dyDescent="0.2">
      <c r="A42" s="112" t="s">
        <v>170</v>
      </c>
      <c r="B42" s="6" t="s">
        <v>76</v>
      </c>
      <c r="C42" s="7" t="s">
        <v>7</v>
      </c>
      <c r="D42" s="4"/>
      <c r="E42" s="5"/>
      <c r="F42" s="197">
        <f>F43+F50</f>
        <v>8118.4</v>
      </c>
      <c r="G42" s="197">
        <f t="shared" ref="G42:H42" si="9">G43+G50</f>
        <v>1237.8</v>
      </c>
      <c r="H42" s="197">
        <f t="shared" si="9"/>
        <v>436.9</v>
      </c>
      <c r="I42" s="109"/>
    </row>
    <row r="43" spans="1:9" s="110" customFormat="1" ht="50.25" customHeight="1" x14ac:dyDescent="0.2">
      <c r="A43" s="112" t="s">
        <v>171</v>
      </c>
      <c r="B43" s="6" t="s">
        <v>77</v>
      </c>
      <c r="C43" s="7"/>
      <c r="D43" s="4"/>
      <c r="E43" s="5"/>
      <c r="F43" s="197">
        <f>F44+F46+F48</f>
        <v>4602</v>
      </c>
      <c r="G43" s="197">
        <f>G44+G46+G48</f>
        <v>1237.8</v>
      </c>
      <c r="H43" s="19">
        <f>H44+H46+H48</f>
        <v>436.9</v>
      </c>
      <c r="I43" s="109"/>
    </row>
    <row r="44" spans="1:9" ht="63.95" customHeight="1" x14ac:dyDescent="0.2">
      <c r="A44" s="178" t="s">
        <v>13</v>
      </c>
      <c r="B44" s="12" t="s">
        <v>77</v>
      </c>
      <c r="C44" s="54">
        <v>100</v>
      </c>
      <c r="D44" s="49"/>
      <c r="E44" s="50"/>
      <c r="F44" s="199">
        <f>F45</f>
        <v>634</v>
      </c>
      <c r="G44" s="199">
        <f>G45</f>
        <v>1237.8</v>
      </c>
      <c r="H44" s="59">
        <f>H45</f>
        <v>436.9</v>
      </c>
      <c r="I44" s="9"/>
    </row>
    <row r="45" spans="1:9" ht="15.95" customHeight="1" x14ac:dyDescent="0.2">
      <c r="A45" s="181" t="s">
        <v>78</v>
      </c>
      <c r="B45" s="12" t="s">
        <v>77</v>
      </c>
      <c r="C45" s="58">
        <v>110</v>
      </c>
      <c r="D45" s="49">
        <v>8</v>
      </c>
      <c r="E45" s="50">
        <v>1</v>
      </c>
      <c r="F45" s="199">
        <f>'Приложение 5'!F114</f>
        <v>634</v>
      </c>
      <c r="G45" s="199">
        <f>'Приложение 5'!G114</f>
        <v>1237.8</v>
      </c>
      <c r="H45" s="59">
        <f>'Приложение 5'!H114</f>
        <v>436.9</v>
      </c>
      <c r="I45" s="9"/>
    </row>
    <row r="46" spans="1:9" ht="32.1" customHeight="1" x14ac:dyDescent="0.2">
      <c r="A46" s="178" t="s">
        <v>126</v>
      </c>
      <c r="B46" s="12" t="s">
        <v>77</v>
      </c>
      <c r="C46" s="58">
        <v>200</v>
      </c>
      <c r="D46" s="49"/>
      <c r="E46" s="50"/>
      <c r="F46" s="199">
        <f>F47</f>
        <v>3962</v>
      </c>
      <c r="G46" s="199">
        <f>G47</f>
        <v>0</v>
      </c>
      <c r="H46" s="59">
        <f>H47</f>
        <v>0</v>
      </c>
      <c r="I46" s="9"/>
    </row>
    <row r="47" spans="1:9" ht="32.1" customHeight="1" x14ac:dyDescent="0.2">
      <c r="A47" s="179" t="s">
        <v>18</v>
      </c>
      <c r="B47" s="12" t="s">
        <v>77</v>
      </c>
      <c r="C47" s="58">
        <v>240</v>
      </c>
      <c r="D47" s="49">
        <v>8</v>
      </c>
      <c r="E47" s="50">
        <v>1</v>
      </c>
      <c r="F47" s="199">
        <f>'Приложение 5'!F116</f>
        <v>3962</v>
      </c>
      <c r="G47" s="199">
        <v>0</v>
      </c>
      <c r="H47" s="59">
        <v>0</v>
      </c>
      <c r="I47" s="9"/>
    </row>
    <row r="48" spans="1:9" ht="15.95" customHeight="1" x14ac:dyDescent="0.2">
      <c r="A48" s="178" t="s">
        <v>19</v>
      </c>
      <c r="B48" s="35" t="s">
        <v>77</v>
      </c>
      <c r="C48" s="58">
        <v>800</v>
      </c>
      <c r="D48" s="57"/>
      <c r="E48" s="50"/>
      <c r="F48" s="199">
        <f>F49</f>
        <v>6</v>
      </c>
      <c r="G48" s="199">
        <f>G49</f>
        <v>0</v>
      </c>
      <c r="H48" s="59">
        <f>H49</f>
        <v>0</v>
      </c>
      <c r="I48" s="9"/>
    </row>
    <row r="49" spans="1:9" ht="15.95" customHeight="1" x14ac:dyDescent="0.2">
      <c r="A49" s="178" t="s">
        <v>20</v>
      </c>
      <c r="B49" s="35" t="s">
        <v>77</v>
      </c>
      <c r="C49" s="58">
        <v>850</v>
      </c>
      <c r="D49" s="57">
        <v>8</v>
      </c>
      <c r="E49" s="50">
        <v>1</v>
      </c>
      <c r="F49" s="199">
        <f>'Приложение 5'!F118</f>
        <v>6</v>
      </c>
      <c r="G49" s="199"/>
      <c r="H49" s="59"/>
      <c r="I49" s="9"/>
    </row>
    <row r="50" spans="1:9" s="110" customFormat="1" ht="49.5" customHeight="1" x14ac:dyDescent="0.2">
      <c r="A50" s="112" t="s">
        <v>135</v>
      </c>
      <c r="B50" s="46" t="s">
        <v>79</v>
      </c>
      <c r="C50" s="18"/>
      <c r="D50" s="16"/>
      <c r="E50" s="5"/>
      <c r="F50" s="197">
        <f>F52+F54</f>
        <v>3516.4</v>
      </c>
      <c r="G50" s="197">
        <f>G52+G54</f>
        <v>0</v>
      </c>
      <c r="H50" s="19">
        <f>H52+H54</f>
        <v>0</v>
      </c>
      <c r="I50" s="109"/>
    </row>
    <row r="51" spans="1:9" ht="63.95" customHeight="1" x14ac:dyDescent="0.2">
      <c r="A51" s="178" t="s">
        <v>13</v>
      </c>
      <c r="B51" s="35" t="s">
        <v>79</v>
      </c>
      <c r="C51" s="58">
        <v>100</v>
      </c>
      <c r="D51" s="57"/>
      <c r="E51" s="50"/>
      <c r="F51" s="199">
        <f>F52</f>
        <v>3262.4</v>
      </c>
      <c r="G51" s="199">
        <f>G52</f>
        <v>0</v>
      </c>
      <c r="H51" s="59">
        <f>H52</f>
        <v>0</v>
      </c>
      <c r="I51" s="9"/>
    </row>
    <row r="52" spans="1:9" ht="15.95" customHeight="1" x14ac:dyDescent="0.2">
      <c r="A52" s="181" t="s">
        <v>78</v>
      </c>
      <c r="B52" s="35" t="s">
        <v>79</v>
      </c>
      <c r="C52" s="58">
        <v>110</v>
      </c>
      <c r="D52" s="57">
        <v>8</v>
      </c>
      <c r="E52" s="50">
        <v>1</v>
      </c>
      <c r="F52" s="199">
        <f>'Приложение 5'!F121</f>
        <v>3262.4</v>
      </c>
      <c r="G52" s="199">
        <v>0</v>
      </c>
      <c r="H52" s="59">
        <v>0</v>
      </c>
      <c r="I52" s="9"/>
    </row>
    <row r="53" spans="1:9" ht="32.1" customHeight="1" x14ac:dyDescent="0.2">
      <c r="A53" s="178" t="s">
        <v>126</v>
      </c>
      <c r="B53" s="35" t="s">
        <v>79</v>
      </c>
      <c r="C53" s="58">
        <v>200</v>
      </c>
      <c r="D53" s="57"/>
      <c r="E53" s="57"/>
      <c r="F53" s="200">
        <f>F54</f>
        <v>254</v>
      </c>
      <c r="G53" s="200">
        <f>G54</f>
        <v>0</v>
      </c>
      <c r="H53" s="59">
        <f>H54</f>
        <v>0</v>
      </c>
      <c r="I53" s="9"/>
    </row>
    <row r="54" spans="1:9" ht="32.1" customHeight="1" x14ac:dyDescent="0.2">
      <c r="A54" s="179" t="s">
        <v>18</v>
      </c>
      <c r="B54" s="35" t="s">
        <v>79</v>
      </c>
      <c r="C54" s="58">
        <v>240</v>
      </c>
      <c r="D54" s="57">
        <v>8</v>
      </c>
      <c r="E54" s="57">
        <v>1</v>
      </c>
      <c r="F54" s="200">
        <f>'Приложение 5'!F123</f>
        <v>254</v>
      </c>
      <c r="G54" s="200">
        <v>0</v>
      </c>
      <c r="H54" s="59">
        <v>0</v>
      </c>
      <c r="I54" s="9"/>
    </row>
    <row r="55" spans="1:9" s="110" customFormat="1" ht="36.75" customHeight="1" x14ac:dyDescent="0.2">
      <c r="A55" s="294" t="s">
        <v>157</v>
      </c>
      <c r="B55" s="177" t="s">
        <v>87</v>
      </c>
      <c r="C55" s="18" t="s">
        <v>7</v>
      </c>
      <c r="D55" s="16"/>
      <c r="E55" s="16"/>
      <c r="F55" s="196">
        <f>F56+F64</f>
        <v>4752.2999999999993</v>
      </c>
      <c r="G55" s="196">
        <f t="shared" ref="G55:H55" si="10">G56+G64</f>
        <v>1188.2</v>
      </c>
      <c r="H55" s="201">
        <f t="shared" si="10"/>
        <v>436.9</v>
      </c>
      <c r="I55" s="109"/>
    </row>
    <row r="56" spans="1:9" s="110" customFormat="1" ht="39" customHeight="1" x14ac:dyDescent="0.2">
      <c r="A56" s="112" t="s">
        <v>172</v>
      </c>
      <c r="B56" s="6" t="s">
        <v>88</v>
      </c>
      <c r="C56" s="7"/>
      <c r="D56" s="4"/>
      <c r="E56" s="5"/>
      <c r="F56" s="197">
        <f>F57+F59+F61</f>
        <v>2889.2</v>
      </c>
      <c r="G56" s="197">
        <f>G58</f>
        <v>1188.2</v>
      </c>
      <c r="H56" s="19">
        <f>H58</f>
        <v>436.9</v>
      </c>
      <c r="I56" s="109"/>
    </row>
    <row r="57" spans="1:9" ht="63" x14ac:dyDescent="0.2">
      <c r="A57" s="178" t="s">
        <v>13</v>
      </c>
      <c r="B57" s="12" t="s">
        <v>88</v>
      </c>
      <c r="C57" s="58">
        <v>100</v>
      </c>
      <c r="D57" s="49"/>
      <c r="E57" s="50"/>
      <c r="F57" s="199">
        <f>F58</f>
        <v>478.2</v>
      </c>
      <c r="G57" s="199">
        <f>G63</f>
        <v>0</v>
      </c>
      <c r="H57" s="59">
        <f>H63</f>
        <v>0</v>
      </c>
      <c r="I57" s="9"/>
    </row>
    <row r="58" spans="1:9" ht="18.75" x14ac:dyDescent="0.2">
      <c r="A58" s="181" t="s">
        <v>78</v>
      </c>
      <c r="B58" s="94" t="s">
        <v>88</v>
      </c>
      <c r="C58" s="23">
        <v>110</v>
      </c>
      <c r="D58" s="57">
        <v>11</v>
      </c>
      <c r="E58" s="57">
        <v>2</v>
      </c>
      <c r="F58" s="200">
        <f>'Приложение 5'!F135</f>
        <v>478.2</v>
      </c>
      <c r="G58" s="200">
        <f>'Приложение 5'!G135</f>
        <v>1188.2</v>
      </c>
      <c r="H58" s="24">
        <f>'Приложение 5'!H135</f>
        <v>436.9</v>
      </c>
      <c r="I58" s="9"/>
    </row>
    <row r="59" spans="1:9" ht="31.5" x14ac:dyDescent="0.2">
      <c r="A59" s="178" t="s">
        <v>126</v>
      </c>
      <c r="B59" s="12" t="s">
        <v>88</v>
      </c>
      <c r="C59" s="58">
        <v>200</v>
      </c>
      <c r="D59" s="49"/>
      <c r="E59" s="50"/>
      <c r="F59" s="199">
        <f>F60</f>
        <v>2315</v>
      </c>
      <c r="G59" s="199">
        <f t="shared" ref="G59:H59" si="11">G60</f>
        <v>0</v>
      </c>
      <c r="H59" s="199">
        <f t="shared" si="11"/>
        <v>0</v>
      </c>
      <c r="I59" s="9"/>
    </row>
    <row r="60" spans="1:9" ht="31.5" x14ac:dyDescent="0.2">
      <c r="A60" s="179" t="s">
        <v>18</v>
      </c>
      <c r="B60" s="94" t="s">
        <v>88</v>
      </c>
      <c r="C60" s="23">
        <v>240</v>
      </c>
      <c r="D60" s="57">
        <v>11</v>
      </c>
      <c r="E60" s="57">
        <v>2</v>
      </c>
      <c r="F60" s="200">
        <f>'Приложение 5'!F137</f>
        <v>2315</v>
      </c>
      <c r="G60" s="200">
        <v>0</v>
      </c>
      <c r="H60" s="24">
        <v>0</v>
      </c>
      <c r="I60" s="9"/>
    </row>
    <row r="61" spans="1:9" ht="18.75" x14ac:dyDescent="0.2">
      <c r="A61" s="178" t="s">
        <v>19</v>
      </c>
      <c r="B61" s="12" t="s">
        <v>88</v>
      </c>
      <c r="C61" s="58">
        <v>800</v>
      </c>
      <c r="D61" s="49"/>
      <c r="E61" s="50"/>
      <c r="F61" s="199">
        <f>'Приложение 5'!F138</f>
        <v>96</v>
      </c>
      <c r="G61" s="199">
        <f t="shared" ref="G61:H61" si="12">G63</f>
        <v>0</v>
      </c>
      <c r="H61" s="199">
        <f t="shared" si="12"/>
        <v>0</v>
      </c>
      <c r="I61" s="9"/>
    </row>
    <row r="62" spans="1:9" ht="18.75" x14ac:dyDescent="0.2">
      <c r="A62" s="182" t="s">
        <v>39</v>
      </c>
      <c r="B62" s="12" t="s">
        <v>88</v>
      </c>
      <c r="C62" s="58">
        <v>830</v>
      </c>
      <c r="D62" s="49"/>
      <c r="E62" s="50"/>
      <c r="F62" s="199">
        <f>'Приложение 5'!F139</f>
        <v>35</v>
      </c>
      <c r="G62" s="199">
        <v>0</v>
      </c>
      <c r="H62" s="199">
        <v>0</v>
      </c>
      <c r="I62" s="9"/>
    </row>
    <row r="63" spans="1:9" ht="18.75" x14ac:dyDescent="0.2">
      <c r="A63" s="178" t="s">
        <v>20</v>
      </c>
      <c r="B63" s="94" t="s">
        <v>88</v>
      </c>
      <c r="C63" s="23">
        <v>850</v>
      </c>
      <c r="D63" s="57">
        <v>11</v>
      </c>
      <c r="E63" s="57">
        <v>2</v>
      </c>
      <c r="F63" s="200">
        <f>'Приложение 5'!F140</f>
        <v>61</v>
      </c>
      <c r="G63" s="200">
        <v>0</v>
      </c>
      <c r="H63" s="24">
        <v>0</v>
      </c>
      <c r="I63" s="9"/>
    </row>
    <row r="64" spans="1:9" s="110" customFormat="1" ht="63" x14ac:dyDescent="0.2">
      <c r="A64" s="112" t="s">
        <v>135</v>
      </c>
      <c r="B64" s="46" t="s">
        <v>142</v>
      </c>
      <c r="C64" s="18"/>
      <c r="D64" s="16"/>
      <c r="E64" s="5"/>
      <c r="F64" s="197">
        <f>F65</f>
        <v>1863.1</v>
      </c>
      <c r="G64" s="197">
        <f t="shared" ref="G64:H64" si="13">G65</f>
        <v>0</v>
      </c>
      <c r="H64" s="197">
        <f t="shared" si="13"/>
        <v>0</v>
      </c>
      <c r="I64" s="109"/>
    </row>
    <row r="65" spans="1:9" ht="63" x14ac:dyDescent="0.2">
      <c r="A65" s="178" t="s">
        <v>13</v>
      </c>
      <c r="B65" s="35" t="s">
        <v>142</v>
      </c>
      <c r="C65" s="58">
        <v>100</v>
      </c>
      <c r="D65" s="57"/>
      <c r="E65" s="50"/>
      <c r="F65" s="199">
        <f>F66</f>
        <v>1863.1</v>
      </c>
      <c r="G65" s="199">
        <f>G66</f>
        <v>0</v>
      </c>
      <c r="H65" s="59">
        <f>H66</f>
        <v>0</v>
      </c>
      <c r="I65" s="9"/>
    </row>
    <row r="66" spans="1:9" ht="18.75" x14ac:dyDescent="0.2">
      <c r="A66" s="181" t="s">
        <v>78</v>
      </c>
      <c r="B66" s="35" t="s">
        <v>142</v>
      </c>
      <c r="C66" s="58">
        <v>110</v>
      </c>
      <c r="D66" s="57">
        <v>11</v>
      </c>
      <c r="E66" s="50">
        <v>2</v>
      </c>
      <c r="F66" s="199">
        <f>'Приложение 5'!F143</f>
        <v>1863.1</v>
      </c>
      <c r="G66" s="199">
        <v>0</v>
      </c>
      <c r="H66" s="59">
        <v>0</v>
      </c>
      <c r="I66" s="9"/>
    </row>
    <row r="67" spans="1:9" s="110" customFormat="1" ht="18.75" x14ac:dyDescent="0.2">
      <c r="A67" s="112" t="s">
        <v>9</v>
      </c>
      <c r="B67" s="6" t="s">
        <v>10</v>
      </c>
      <c r="C67" s="7" t="s">
        <v>7</v>
      </c>
      <c r="D67" s="4"/>
      <c r="E67" s="5"/>
      <c r="F67" s="197">
        <f>F68+F71+F76+F79+F82+F88+F91+F94+F97+F100+F105+F108+F114+F111</f>
        <v>7002.1000000000013</v>
      </c>
      <c r="G67" s="197">
        <f>G68+G71+G76+G79+G82+G88+G91+G94+G97+G100+G105+G108+G114+G111</f>
        <v>4764.3</v>
      </c>
      <c r="H67" s="197">
        <f>H68+H71+H76+H79+H82+H88+H91+H94+H97+H100+H105+H108+H114+H111</f>
        <v>5138.2000000000007</v>
      </c>
      <c r="I67" s="109"/>
    </row>
    <row r="68" spans="1:9" s="110" customFormat="1" ht="32.1" customHeight="1" x14ac:dyDescent="0.2">
      <c r="A68" s="112" t="s">
        <v>22</v>
      </c>
      <c r="B68" s="6" t="s">
        <v>23</v>
      </c>
      <c r="C68" s="7"/>
      <c r="D68" s="4"/>
      <c r="E68" s="5"/>
      <c r="F68" s="197">
        <f t="shared" ref="F68:H69" si="14">F69</f>
        <v>1970.5</v>
      </c>
      <c r="G68" s="197">
        <f t="shared" si="14"/>
        <v>3386.4</v>
      </c>
      <c r="H68" s="8">
        <f t="shared" si="14"/>
        <v>3608.6</v>
      </c>
      <c r="I68" s="109"/>
    </row>
    <row r="69" spans="1:9" ht="63.95" customHeight="1" x14ac:dyDescent="0.2">
      <c r="A69" s="178" t="s">
        <v>13</v>
      </c>
      <c r="B69" s="12" t="s">
        <v>23</v>
      </c>
      <c r="C69" s="13">
        <v>100</v>
      </c>
      <c r="D69" s="10"/>
      <c r="E69" s="11"/>
      <c r="F69" s="198">
        <f t="shared" si="14"/>
        <v>1970.5</v>
      </c>
      <c r="G69" s="198">
        <f t="shared" si="14"/>
        <v>3386.4</v>
      </c>
      <c r="H69" s="14">
        <f t="shared" si="14"/>
        <v>3608.6</v>
      </c>
      <c r="I69" s="9"/>
    </row>
    <row r="70" spans="1:9" ht="32.1" customHeight="1" x14ac:dyDescent="0.2">
      <c r="A70" s="178" t="s">
        <v>14</v>
      </c>
      <c r="B70" s="12" t="s">
        <v>23</v>
      </c>
      <c r="C70" s="13">
        <v>120</v>
      </c>
      <c r="D70" s="10">
        <v>1</v>
      </c>
      <c r="E70" s="11">
        <v>4</v>
      </c>
      <c r="F70" s="198">
        <f>'Приложение 5'!F20</f>
        <v>1970.5</v>
      </c>
      <c r="G70" s="198">
        <f>'Приложение 5'!G20</f>
        <v>3386.4</v>
      </c>
      <c r="H70" s="14">
        <f>'Приложение 5'!H20</f>
        <v>3608.6</v>
      </c>
      <c r="I70" s="9"/>
    </row>
    <row r="71" spans="1:9" ht="15.95" customHeight="1" x14ac:dyDescent="0.2">
      <c r="A71" s="112" t="s">
        <v>16</v>
      </c>
      <c r="B71" s="6" t="s">
        <v>17</v>
      </c>
      <c r="C71" s="7" t="s">
        <v>7</v>
      </c>
      <c r="D71" s="4"/>
      <c r="E71" s="5"/>
      <c r="F71" s="197">
        <f>F72+F74</f>
        <v>1887.4</v>
      </c>
      <c r="G71" s="197">
        <f>G72+G74</f>
        <v>0</v>
      </c>
      <c r="H71" s="8">
        <f>H72+H74</f>
        <v>0</v>
      </c>
      <c r="I71" s="9"/>
    </row>
    <row r="72" spans="1:9" ht="32.1" customHeight="1" x14ac:dyDescent="0.2">
      <c r="A72" s="178" t="s">
        <v>126</v>
      </c>
      <c r="B72" s="94" t="s">
        <v>17</v>
      </c>
      <c r="C72" s="23">
        <v>200</v>
      </c>
      <c r="D72" s="21"/>
      <c r="E72" s="21"/>
      <c r="F72" s="173">
        <f>F73</f>
        <v>1581.8</v>
      </c>
      <c r="G72" s="173">
        <f>G73</f>
        <v>0</v>
      </c>
      <c r="H72" s="24">
        <f>H73</f>
        <v>0</v>
      </c>
      <c r="I72" s="9"/>
    </row>
    <row r="73" spans="1:9" ht="32.1" customHeight="1" x14ac:dyDescent="0.2">
      <c r="A73" s="178" t="s">
        <v>18</v>
      </c>
      <c r="B73" s="94" t="s">
        <v>17</v>
      </c>
      <c r="C73" s="23">
        <v>240</v>
      </c>
      <c r="D73" s="21">
        <v>1</v>
      </c>
      <c r="E73" s="21">
        <v>4</v>
      </c>
      <c r="F73" s="173">
        <f>'Приложение 5'!F23</f>
        <v>1581.8</v>
      </c>
      <c r="G73" s="173">
        <v>0</v>
      </c>
      <c r="H73" s="24">
        <v>0</v>
      </c>
      <c r="I73" s="9"/>
    </row>
    <row r="74" spans="1:9" ht="15.95" customHeight="1" x14ac:dyDescent="0.2">
      <c r="A74" s="178" t="s">
        <v>19</v>
      </c>
      <c r="B74" s="94" t="s">
        <v>17</v>
      </c>
      <c r="C74" s="23">
        <v>800</v>
      </c>
      <c r="D74" s="21"/>
      <c r="E74" s="21"/>
      <c r="F74" s="173">
        <f>F75</f>
        <v>305.60000000000002</v>
      </c>
      <c r="G74" s="173">
        <f>G75</f>
        <v>0</v>
      </c>
      <c r="H74" s="24">
        <f>H75</f>
        <v>0</v>
      </c>
      <c r="I74" s="9"/>
    </row>
    <row r="75" spans="1:9" ht="15.95" customHeight="1" x14ac:dyDescent="0.2">
      <c r="A75" s="178" t="s">
        <v>20</v>
      </c>
      <c r="B75" s="94" t="s">
        <v>17</v>
      </c>
      <c r="C75" s="23">
        <v>850</v>
      </c>
      <c r="D75" s="21">
        <v>1</v>
      </c>
      <c r="E75" s="21">
        <v>4</v>
      </c>
      <c r="F75" s="173">
        <f>'Приложение 5'!F25</f>
        <v>305.60000000000002</v>
      </c>
      <c r="G75" s="173"/>
      <c r="H75" s="24"/>
      <c r="I75" s="9"/>
    </row>
    <row r="76" spans="1:9" s="110" customFormat="1" ht="32.1" customHeight="1" x14ac:dyDescent="0.2">
      <c r="A76" s="112" t="s">
        <v>100</v>
      </c>
      <c r="B76" s="111" t="s">
        <v>25</v>
      </c>
      <c r="C76" s="18"/>
      <c r="D76" s="16"/>
      <c r="E76" s="16"/>
      <c r="F76" s="196">
        <f t="shared" ref="F76:H77" si="15">F77</f>
        <v>24.1</v>
      </c>
      <c r="G76" s="196">
        <f t="shared" si="15"/>
        <v>24.1</v>
      </c>
      <c r="H76" s="19">
        <f t="shared" si="15"/>
        <v>24.1</v>
      </c>
      <c r="I76" s="109"/>
    </row>
    <row r="77" spans="1:9" ht="15.95" customHeight="1" x14ac:dyDescent="0.2">
      <c r="A77" s="178" t="s">
        <v>26</v>
      </c>
      <c r="B77" s="94" t="s">
        <v>25</v>
      </c>
      <c r="C77" s="23">
        <v>500</v>
      </c>
      <c r="D77" s="21"/>
      <c r="E77" s="21"/>
      <c r="F77" s="173">
        <f t="shared" si="15"/>
        <v>24.1</v>
      </c>
      <c r="G77" s="173">
        <f t="shared" si="15"/>
        <v>24.1</v>
      </c>
      <c r="H77" s="24">
        <f t="shared" si="15"/>
        <v>24.1</v>
      </c>
      <c r="I77" s="9"/>
    </row>
    <row r="78" spans="1:9" ht="15" customHeight="1" x14ac:dyDescent="0.2">
      <c r="A78" s="178" t="s">
        <v>27</v>
      </c>
      <c r="B78" s="94" t="s">
        <v>25</v>
      </c>
      <c r="C78" s="23">
        <v>540</v>
      </c>
      <c r="D78" s="21">
        <v>1</v>
      </c>
      <c r="E78" s="21">
        <v>6</v>
      </c>
      <c r="F78" s="173">
        <f>'Приложение 5'!F36</f>
        <v>24.1</v>
      </c>
      <c r="G78" s="173">
        <f>'Приложение 5'!G36</f>
        <v>24.1</v>
      </c>
      <c r="H78" s="24">
        <f>'Приложение 5'!H36</f>
        <v>24.1</v>
      </c>
      <c r="I78" s="9"/>
    </row>
    <row r="79" spans="1:9" s="110" customFormat="1" ht="31.5" hidden="1" customHeight="1" x14ac:dyDescent="0.2">
      <c r="A79" s="112" t="s">
        <v>35</v>
      </c>
      <c r="B79" s="111" t="s">
        <v>36</v>
      </c>
      <c r="C79" s="18" t="s">
        <v>7</v>
      </c>
      <c r="D79" s="16"/>
      <c r="E79" s="16"/>
      <c r="F79" s="196">
        <f t="shared" ref="F79:H80" si="16">F80</f>
        <v>0</v>
      </c>
      <c r="G79" s="196">
        <f t="shared" si="16"/>
        <v>0</v>
      </c>
      <c r="H79" s="19">
        <f t="shared" si="16"/>
        <v>0</v>
      </c>
      <c r="I79" s="109"/>
    </row>
    <row r="80" spans="1:9" ht="31.5" hidden="1" customHeight="1" x14ac:dyDescent="0.2">
      <c r="A80" s="178" t="s">
        <v>126</v>
      </c>
      <c r="B80" s="94" t="s">
        <v>36</v>
      </c>
      <c r="C80" s="23">
        <v>200</v>
      </c>
      <c r="D80" s="21"/>
      <c r="E80" s="21"/>
      <c r="F80" s="173">
        <f t="shared" si="16"/>
        <v>0</v>
      </c>
      <c r="G80" s="173">
        <f t="shared" si="16"/>
        <v>0</v>
      </c>
      <c r="H80" s="24">
        <f t="shared" si="16"/>
        <v>0</v>
      </c>
      <c r="I80" s="9"/>
    </row>
    <row r="81" spans="1:9" ht="31.5" hidden="1" customHeight="1" x14ac:dyDescent="0.2">
      <c r="A81" s="178" t="s">
        <v>18</v>
      </c>
      <c r="B81" s="94" t="s">
        <v>36</v>
      </c>
      <c r="C81" s="23">
        <v>240</v>
      </c>
      <c r="D81" s="21">
        <v>1</v>
      </c>
      <c r="E81" s="21">
        <v>13</v>
      </c>
      <c r="F81" s="173"/>
      <c r="G81" s="173"/>
      <c r="H81" s="24"/>
      <c r="I81" s="9"/>
    </row>
    <row r="82" spans="1:9" s="110" customFormat="1" ht="18.75" x14ac:dyDescent="0.2">
      <c r="A82" s="112" t="s">
        <v>37</v>
      </c>
      <c r="B82" s="17" t="s">
        <v>38</v>
      </c>
      <c r="C82" s="7" t="s">
        <v>7</v>
      </c>
      <c r="D82" s="16"/>
      <c r="E82" s="16"/>
      <c r="F82" s="196">
        <f>F83+F85</f>
        <v>444.7</v>
      </c>
      <c r="G82" s="196">
        <f>G83+G85</f>
        <v>5</v>
      </c>
      <c r="H82" s="19">
        <f>H83+H85</f>
        <v>5</v>
      </c>
      <c r="I82" s="109"/>
    </row>
    <row r="83" spans="1:9" ht="32.1" customHeight="1" x14ac:dyDescent="0.2">
      <c r="A83" s="178" t="s">
        <v>126</v>
      </c>
      <c r="B83" s="22" t="s">
        <v>38</v>
      </c>
      <c r="C83" s="13">
        <v>200</v>
      </c>
      <c r="D83" s="21"/>
      <c r="E83" s="21"/>
      <c r="F83" s="173">
        <f>F84</f>
        <v>269.7</v>
      </c>
      <c r="G83" s="173">
        <f>G84</f>
        <v>0</v>
      </c>
      <c r="H83" s="24">
        <f>H84</f>
        <v>0</v>
      </c>
      <c r="I83" s="9"/>
    </row>
    <row r="84" spans="1:9" ht="32.1" customHeight="1" x14ac:dyDescent="0.2">
      <c r="A84" s="178" t="s">
        <v>18</v>
      </c>
      <c r="B84" s="22" t="s">
        <v>38</v>
      </c>
      <c r="C84" s="13">
        <v>240</v>
      </c>
      <c r="D84" s="21">
        <v>1</v>
      </c>
      <c r="E84" s="21">
        <v>13</v>
      </c>
      <c r="F84" s="198">
        <f>'Приложение 5'!F54</f>
        <v>269.7</v>
      </c>
      <c r="G84" s="198">
        <v>0</v>
      </c>
      <c r="H84" s="14">
        <v>0</v>
      </c>
      <c r="I84" s="9"/>
    </row>
    <row r="85" spans="1:9" ht="15.95" customHeight="1" x14ac:dyDescent="0.2">
      <c r="A85" s="178" t="s">
        <v>19</v>
      </c>
      <c r="B85" s="22" t="s">
        <v>38</v>
      </c>
      <c r="C85" s="13">
        <v>800</v>
      </c>
      <c r="D85" s="21">
        <v>1</v>
      </c>
      <c r="E85" s="21">
        <v>13</v>
      </c>
      <c r="F85" s="173">
        <f>F86+F87</f>
        <v>175</v>
      </c>
      <c r="G85" s="173">
        <f>G86+G87</f>
        <v>5</v>
      </c>
      <c r="H85" s="24">
        <f>H86+H87</f>
        <v>5</v>
      </c>
      <c r="I85" s="9"/>
    </row>
    <row r="86" spans="1:9" ht="15.95" customHeight="1" x14ac:dyDescent="0.2">
      <c r="A86" s="178" t="s">
        <v>39</v>
      </c>
      <c r="B86" s="22" t="s">
        <v>38</v>
      </c>
      <c r="C86" s="13">
        <v>830</v>
      </c>
      <c r="D86" s="21">
        <v>1</v>
      </c>
      <c r="E86" s="21">
        <v>13</v>
      </c>
      <c r="F86" s="173">
        <f>'Приложение 5'!F56</f>
        <v>170</v>
      </c>
      <c r="G86" s="173">
        <v>0</v>
      </c>
      <c r="H86" s="24">
        <v>0</v>
      </c>
      <c r="I86" s="9"/>
    </row>
    <row r="87" spans="1:9" ht="15.95" customHeight="1" x14ac:dyDescent="0.2">
      <c r="A87" s="178" t="s">
        <v>20</v>
      </c>
      <c r="B87" s="22" t="s">
        <v>38</v>
      </c>
      <c r="C87" s="13">
        <v>850</v>
      </c>
      <c r="D87" s="21">
        <v>1</v>
      </c>
      <c r="E87" s="21">
        <v>13</v>
      </c>
      <c r="F87" s="173">
        <f>'Приложение 5'!F57</f>
        <v>5</v>
      </c>
      <c r="G87" s="173">
        <f>'Приложение 5'!G52</f>
        <v>5</v>
      </c>
      <c r="H87" s="24">
        <f>'Приложение 5'!H52</f>
        <v>5</v>
      </c>
      <c r="I87" s="9"/>
    </row>
    <row r="88" spans="1:9" s="110" customFormat="1" ht="32.1" customHeight="1" x14ac:dyDescent="0.2">
      <c r="A88" s="112" t="s">
        <v>84</v>
      </c>
      <c r="B88" s="6" t="s">
        <v>124</v>
      </c>
      <c r="C88" s="7" t="s">
        <v>7</v>
      </c>
      <c r="D88" s="4"/>
      <c r="E88" s="5"/>
      <c r="F88" s="197">
        <f t="shared" ref="F88:H89" si="17">F89</f>
        <v>170.6</v>
      </c>
      <c r="G88" s="197">
        <f t="shared" si="17"/>
        <v>160</v>
      </c>
      <c r="H88" s="8">
        <f t="shared" si="17"/>
        <v>160</v>
      </c>
      <c r="I88" s="109"/>
    </row>
    <row r="89" spans="1:9" ht="15.95" customHeight="1" x14ac:dyDescent="0.2">
      <c r="A89" s="179" t="s">
        <v>85</v>
      </c>
      <c r="B89" s="12" t="s">
        <v>124</v>
      </c>
      <c r="C89" s="54">
        <v>300</v>
      </c>
      <c r="D89" s="49"/>
      <c r="E89" s="50"/>
      <c r="F89" s="199">
        <f t="shared" si="17"/>
        <v>170.6</v>
      </c>
      <c r="G89" s="199">
        <f t="shared" si="17"/>
        <v>160</v>
      </c>
      <c r="H89" s="55">
        <f t="shared" si="17"/>
        <v>160</v>
      </c>
      <c r="I89" s="9"/>
    </row>
    <row r="90" spans="1:9" ht="31.5" customHeight="1" x14ac:dyDescent="0.2">
      <c r="A90" s="178" t="s">
        <v>128</v>
      </c>
      <c r="B90" s="12" t="s">
        <v>124</v>
      </c>
      <c r="C90" s="54">
        <v>320</v>
      </c>
      <c r="D90" s="49">
        <v>10</v>
      </c>
      <c r="E90" s="50">
        <v>1</v>
      </c>
      <c r="F90" s="199">
        <f>'Приложение 5'!F129</f>
        <v>170.6</v>
      </c>
      <c r="G90" s="199">
        <f>'Приложение 5'!G129</f>
        <v>160</v>
      </c>
      <c r="H90" s="55">
        <f>'Приложение 5'!H129</f>
        <v>160</v>
      </c>
      <c r="I90" s="9"/>
    </row>
    <row r="91" spans="1:9" s="110" customFormat="1" ht="15.95" customHeight="1" x14ac:dyDescent="0.2">
      <c r="A91" s="112" t="s">
        <v>11</v>
      </c>
      <c r="B91" s="6" t="s">
        <v>12</v>
      </c>
      <c r="C91" s="7" t="s">
        <v>7</v>
      </c>
      <c r="D91" s="4"/>
      <c r="E91" s="5"/>
      <c r="F91" s="197">
        <f t="shared" ref="F91:H92" si="18">F92</f>
        <v>718.3</v>
      </c>
      <c r="G91" s="197">
        <f t="shared" si="18"/>
        <v>718.3</v>
      </c>
      <c r="H91" s="8">
        <f t="shared" si="18"/>
        <v>718.3</v>
      </c>
      <c r="I91" s="109"/>
    </row>
    <row r="92" spans="1:9" ht="63.95" customHeight="1" x14ac:dyDescent="0.2">
      <c r="A92" s="178" t="s">
        <v>13</v>
      </c>
      <c r="B92" s="12" t="s">
        <v>12</v>
      </c>
      <c r="C92" s="13">
        <v>100</v>
      </c>
      <c r="D92" s="10"/>
      <c r="E92" s="11"/>
      <c r="F92" s="198">
        <f t="shared" si="18"/>
        <v>718.3</v>
      </c>
      <c r="G92" s="198">
        <f t="shared" si="18"/>
        <v>718.3</v>
      </c>
      <c r="H92" s="14">
        <f t="shared" si="18"/>
        <v>718.3</v>
      </c>
      <c r="I92" s="9"/>
    </row>
    <row r="93" spans="1:9" ht="32.1" customHeight="1" x14ac:dyDescent="0.2">
      <c r="A93" s="178" t="s">
        <v>14</v>
      </c>
      <c r="B93" s="12" t="s">
        <v>12</v>
      </c>
      <c r="C93" s="13">
        <v>120</v>
      </c>
      <c r="D93" s="10">
        <v>1</v>
      </c>
      <c r="E93" s="11">
        <v>2</v>
      </c>
      <c r="F93" s="198">
        <f>'Приложение 5'!F15</f>
        <v>718.3</v>
      </c>
      <c r="G93" s="198">
        <f>'Приложение 5'!G15</f>
        <v>718.3</v>
      </c>
      <c r="H93" s="14">
        <f>'Приложение 5'!H15</f>
        <v>718.3</v>
      </c>
      <c r="I93" s="9"/>
    </row>
    <row r="94" spans="1:9" ht="32.1" customHeight="1" x14ac:dyDescent="0.2">
      <c r="A94" s="112" t="s">
        <v>29</v>
      </c>
      <c r="B94" s="46" t="s">
        <v>30</v>
      </c>
      <c r="C94" s="18"/>
      <c r="D94" s="16"/>
      <c r="E94" s="16"/>
      <c r="F94" s="196">
        <f t="shared" ref="F94:H95" si="19">F95</f>
        <v>422</v>
      </c>
      <c r="G94" s="196">
        <f t="shared" si="19"/>
        <v>0</v>
      </c>
      <c r="H94" s="19">
        <f t="shared" si="19"/>
        <v>0</v>
      </c>
      <c r="I94" s="9"/>
    </row>
    <row r="95" spans="1:9" ht="32.1" customHeight="1" x14ac:dyDescent="0.2">
      <c r="A95" s="178" t="s">
        <v>126</v>
      </c>
      <c r="B95" s="35" t="s">
        <v>30</v>
      </c>
      <c r="C95" s="23">
        <v>200</v>
      </c>
      <c r="D95" s="21"/>
      <c r="E95" s="21"/>
      <c r="F95" s="173">
        <f t="shared" si="19"/>
        <v>422</v>
      </c>
      <c r="G95" s="173">
        <f t="shared" si="19"/>
        <v>0</v>
      </c>
      <c r="H95" s="24">
        <f t="shared" si="19"/>
        <v>0</v>
      </c>
      <c r="I95" s="9"/>
    </row>
    <row r="96" spans="1:9" ht="32.1" customHeight="1" x14ac:dyDescent="0.2">
      <c r="A96" s="178" t="s">
        <v>18</v>
      </c>
      <c r="B96" s="35" t="s">
        <v>30</v>
      </c>
      <c r="C96" s="23">
        <v>240</v>
      </c>
      <c r="D96" s="21">
        <v>1</v>
      </c>
      <c r="E96" s="21">
        <v>7</v>
      </c>
      <c r="F96" s="173">
        <f>'Приложение 5'!F41</f>
        <v>422</v>
      </c>
      <c r="G96" s="173">
        <v>0</v>
      </c>
      <c r="H96" s="24">
        <v>0</v>
      </c>
      <c r="I96" s="9"/>
    </row>
    <row r="97" spans="1:9" s="110" customFormat="1" ht="15.95" customHeight="1" x14ac:dyDescent="0.2">
      <c r="A97" s="112" t="s">
        <v>125</v>
      </c>
      <c r="B97" s="6" t="s">
        <v>32</v>
      </c>
      <c r="C97" s="7" t="s">
        <v>7</v>
      </c>
      <c r="D97" s="4"/>
      <c r="E97" s="5"/>
      <c r="F97" s="197">
        <f t="shared" ref="F97:H98" si="20">F98</f>
        <v>10</v>
      </c>
      <c r="G97" s="197">
        <f t="shared" si="20"/>
        <v>10</v>
      </c>
      <c r="H97" s="8">
        <f t="shared" si="20"/>
        <v>10</v>
      </c>
      <c r="I97" s="109"/>
    </row>
    <row r="98" spans="1:9" ht="15.95" customHeight="1" x14ac:dyDescent="0.2">
      <c r="A98" s="178" t="s">
        <v>19</v>
      </c>
      <c r="B98" s="12" t="s">
        <v>32</v>
      </c>
      <c r="C98" s="13">
        <v>800</v>
      </c>
      <c r="D98" s="10"/>
      <c r="E98" s="11"/>
      <c r="F98" s="198">
        <f t="shared" si="20"/>
        <v>10</v>
      </c>
      <c r="G98" s="198">
        <f t="shared" si="20"/>
        <v>10</v>
      </c>
      <c r="H98" s="14">
        <f t="shared" si="20"/>
        <v>10</v>
      </c>
      <c r="I98" s="9"/>
    </row>
    <row r="99" spans="1:9" ht="15.95" customHeight="1" x14ac:dyDescent="0.2">
      <c r="A99" s="178" t="s">
        <v>33</v>
      </c>
      <c r="B99" s="12" t="s">
        <v>32</v>
      </c>
      <c r="C99" s="13">
        <v>870</v>
      </c>
      <c r="D99" s="10">
        <v>1</v>
      </c>
      <c r="E99" s="11">
        <v>11</v>
      </c>
      <c r="F99" s="198">
        <f>'Приложение 5'!F46</f>
        <v>10</v>
      </c>
      <c r="G99" s="198">
        <f>'Приложение 5'!G46</f>
        <v>10</v>
      </c>
      <c r="H99" s="14">
        <f>'Приложение 5'!H46</f>
        <v>10</v>
      </c>
      <c r="I99" s="9"/>
    </row>
    <row r="100" spans="1:9" s="110" customFormat="1" ht="32.1" customHeight="1" x14ac:dyDescent="0.2">
      <c r="A100" s="112" t="s">
        <v>41</v>
      </c>
      <c r="B100" s="6" t="s">
        <v>42</v>
      </c>
      <c r="C100" s="113" t="s">
        <v>7</v>
      </c>
      <c r="D100" s="4"/>
      <c r="E100" s="5"/>
      <c r="F100" s="162">
        <f>F101+F103</f>
        <v>248.5</v>
      </c>
      <c r="G100" s="162">
        <f>G101+G103</f>
        <v>253</v>
      </c>
      <c r="H100" s="213">
        <f>H101+H103</f>
        <v>258.3</v>
      </c>
      <c r="I100" s="109"/>
    </row>
    <row r="101" spans="1:9" s="110" customFormat="1" ht="63.95" customHeight="1" x14ac:dyDescent="0.2">
      <c r="A101" s="178" t="s">
        <v>13</v>
      </c>
      <c r="B101" s="94" t="s">
        <v>42</v>
      </c>
      <c r="C101" s="23">
        <v>100</v>
      </c>
      <c r="D101" s="21"/>
      <c r="E101" s="21"/>
      <c r="F101" s="173">
        <f>F102</f>
        <v>236.9</v>
      </c>
      <c r="G101" s="173">
        <f>G102</f>
        <v>246.1</v>
      </c>
      <c r="H101" s="24">
        <f>H102</f>
        <v>255.7</v>
      </c>
      <c r="I101" s="109"/>
    </row>
    <row r="102" spans="1:9" ht="32.1" customHeight="1" x14ac:dyDescent="0.2">
      <c r="A102" s="178" t="s">
        <v>43</v>
      </c>
      <c r="B102" s="94" t="s">
        <v>42</v>
      </c>
      <c r="C102" s="23">
        <v>120</v>
      </c>
      <c r="D102" s="21">
        <v>2</v>
      </c>
      <c r="E102" s="21">
        <v>3</v>
      </c>
      <c r="F102" s="173">
        <f>'Приложение 5'!F62</f>
        <v>236.9</v>
      </c>
      <c r="G102" s="173">
        <f>'Приложение 5'!G62</f>
        <v>246.1</v>
      </c>
      <c r="H102" s="24">
        <f>'Приложение 5'!H62</f>
        <v>255.7</v>
      </c>
      <c r="I102" s="9"/>
    </row>
    <row r="103" spans="1:9" ht="32.1" customHeight="1" x14ac:dyDescent="0.2">
      <c r="A103" s="178" t="s">
        <v>126</v>
      </c>
      <c r="B103" s="94" t="s">
        <v>44</v>
      </c>
      <c r="C103" s="23">
        <v>200</v>
      </c>
      <c r="D103" s="21"/>
      <c r="E103" s="21"/>
      <c r="F103" s="173">
        <f>F104</f>
        <v>11.6</v>
      </c>
      <c r="G103" s="173">
        <f>G104</f>
        <v>6.9</v>
      </c>
      <c r="H103" s="24">
        <f>H104</f>
        <v>2.6</v>
      </c>
      <c r="I103" s="9"/>
    </row>
    <row r="104" spans="1:9" ht="32.1" customHeight="1" x14ac:dyDescent="0.2">
      <c r="A104" s="178" t="s">
        <v>18</v>
      </c>
      <c r="B104" s="94" t="s">
        <v>44</v>
      </c>
      <c r="C104" s="23">
        <v>240</v>
      </c>
      <c r="D104" s="21">
        <v>2</v>
      </c>
      <c r="E104" s="21">
        <v>3</v>
      </c>
      <c r="F104" s="173">
        <f>'Приложение 5'!F64</f>
        <v>11.6</v>
      </c>
      <c r="G104" s="173">
        <f>'Приложение 5'!G64</f>
        <v>6.9</v>
      </c>
      <c r="H104" s="24">
        <f>'Приложение 5'!H64</f>
        <v>2.6</v>
      </c>
      <c r="I104" s="9"/>
    </row>
    <row r="105" spans="1:9" s="110" customFormat="1" ht="32.1" customHeight="1" x14ac:dyDescent="0.2">
      <c r="A105" s="112" t="s">
        <v>94</v>
      </c>
      <c r="B105" s="111" t="s">
        <v>93</v>
      </c>
      <c r="C105" s="18"/>
      <c r="D105" s="16"/>
      <c r="E105" s="16"/>
      <c r="F105" s="196">
        <f t="shared" ref="F105:H106" si="21">F106</f>
        <v>0.1</v>
      </c>
      <c r="G105" s="196">
        <f t="shared" si="21"/>
        <v>0.1</v>
      </c>
      <c r="H105" s="19">
        <f t="shared" si="21"/>
        <v>0.1</v>
      </c>
      <c r="I105" s="109"/>
    </row>
    <row r="106" spans="1:9" ht="32.1" customHeight="1" x14ac:dyDescent="0.2">
      <c r="A106" s="178" t="s">
        <v>126</v>
      </c>
      <c r="B106" s="94" t="s">
        <v>93</v>
      </c>
      <c r="C106" s="23">
        <v>200</v>
      </c>
      <c r="D106" s="21"/>
      <c r="E106" s="21"/>
      <c r="F106" s="173">
        <f t="shared" si="21"/>
        <v>0.1</v>
      </c>
      <c r="G106" s="173">
        <f t="shared" si="21"/>
        <v>0.1</v>
      </c>
      <c r="H106" s="24">
        <f t="shared" si="21"/>
        <v>0.1</v>
      </c>
      <c r="I106" s="69"/>
    </row>
    <row r="107" spans="1:9" ht="30" customHeight="1" x14ac:dyDescent="0.2">
      <c r="A107" s="178" t="s">
        <v>18</v>
      </c>
      <c r="B107" s="35" t="s">
        <v>93</v>
      </c>
      <c r="C107" s="23">
        <v>240</v>
      </c>
      <c r="D107" s="21">
        <v>1</v>
      </c>
      <c r="E107" s="21">
        <v>4</v>
      </c>
      <c r="F107" s="173">
        <f>'Приложение 5'!F28</f>
        <v>0.1</v>
      </c>
      <c r="G107" s="173">
        <f>'Приложение 5'!G28</f>
        <v>0.1</v>
      </c>
      <c r="H107" s="24">
        <f>'Приложение 5'!H28</f>
        <v>0.1</v>
      </c>
      <c r="I107" s="9"/>
    </row>
    <row r="108" spans="1:9" s="110" customFormat="1" ht="32.25" customHeight="1" x14ac:dyDescent="0.2">
      <c r="A108" s="112" t="s">
        <v>135</v>
      </c>
      <c r="B108" s="46" t="s">
        <v>80</v>
      </c>
      <c r="C108" s="18"/>
      <c r="D108" s="16"/>
      <c r="E108" s="16"/>
      <c r="F108" s="196">
        <f>F109</f>
        <v>1101.8</v>
      </c>
      <c r="G108" s="196">
        <f t="shared" ref="G108:H109" si="22">G109</f>
        <v>0</v>
      </c>
      <c r="H108" s="196">
        <f t="shared" si="22"/>
        <v>0</v>
      </c>
      <c r="I108" s="109"/>
    </row>
    <row r="109" spans="1:9" ht="33" customHeight="1" x14ac:dyDescent="0.2">
      <c r="A109" s="178" t="s">
        <v>13</v>
      </c>
      <c r="B109" s="35" t="s">
        <v>80</v>
      </c>
      <c r="C109" s="23">
        <v>100</v>
      </c>
      <c r="D109" s="57"/>
      <c r="E109" s="57"/>
      <c r="F109" s="200">
        <f>F110</f>
        <v>1101.8</v>
      </c>
      <c r="G109" s="200">
        <f t="shared" si="22"/>
        <v>0</v>
      </c>
      <c r="H109" s="200">
        <f t="shared" si="22"/>
        <v>0</v>
      </c>
      <c r="I109" s="9"/>
    </row>
    <row r="110" spans="1:9" ht="34.5" customHeight="1" x14ac:dyDescent="0.2">
      <c r="A110" s="178" t="s">
        <v>43</v>
      </c>
      <c r="B110" s="35" t="s">
        <v>80</v>
      </c>
      <c r="C110" s="23">
        <v>120</v>
      </c>
      <c r="D110" s="57">
        <v>1</v>
      </c>
      <c r="E110" s="57">
        <v>4</v>
      </c>
      <c r="F110" s="200">
        <f>'Приложение 5'!F31</f>
        <v>1101.8</v>
      </c>
      <c r="G110" s="200">
        <v>0</v>
      </c>
      <c r="H110" s="59">
        <v>0</v>
      </c>
      <c r="I110" s="9"/>
    </row>
    <row r="111" spans="1:9" ht="31.5" customHeight="1" x14ac:dyDescent="0.2">
      <c r="A111" s="112" t="s">
        <v>60</v>
      </c>
      <c r="B111" s="46" t="s">
        <v>63</v>
      </c>
      <c r="C111" s="23"/>
      <c r="D111" s="57"/>
      <c r="E111" s="57"/>
      <c r="F111" s="196">
        <f t="shared" ref="F111:H112" si="23">F112</f>
        <v>4.0999999999999996</v>
      </c>
      <c r="G111" s="196">
        <f t="shared" si="23"/>
        <v>5</v>
      </c>
      <c r="H111" s="19">
        <f t="shared" si="23"/>
        <v>5</v>
      </c>
      <c r="I111" s="9"/>
    </row>
    <row r="112" spans="1:9" ht="31.5" customHeight="1" x14ac:dyDescent="0.2">
      <c r="A112" s="178" t="s">
        <v>126</v>
      </c>
      <c r="B112" s="35" t="s">
        <v>63</v>
      </c>
      <c r="C112" s="23">
        <v>200</v>
      </c>
      <c r="D112" s="57"/>
      <c r="E112" s="57"/>
      <c r="F112" s="200">
        <f t="shared" si="23"/>
        <v>4.0999999999999996</v>
      </c>
      <c r="G112" s="200">
        <f t="shared" si="23"/>
        <v>5</v>
      </c>
      <c r="H112" s="59">
        <f t="shared" si="23"/>
        <v>5</v>
      </c>
      <c r="I112" s="9"/>
    </row>
    <row r="113" spans="1:9" ht="31.5" customHeight="1" x14ac:dyDescent="0.2">
      <c r="A113" s="178" t="s">
        <v>18</v>
      </c>
      <c r="B113" s="35" t="s">
        <v>63</v>
      </c>
      <c r="C113" s="23">
        <v>240</v>
      </c>
      <c r="D113" s="57">
        <v>5</v>
      </c>
      <c r="E113" s="57">
        <v>1</v>
      </c>
      <c r="F113" s="200">
        <f>'Приложение 5'!F90</f>
        <v>4.0999999999999996</v>
      </c>
      <c r="G113" s="200">
        <f>'Приложение 5'!G90</f>
        <v>5</v>
      </c>
      <c r="H113" s="59">
        <f>'Приложение 5'!H90</f>
        <v>5</v>
      </c>
      <c r="I113" s="9"/>
    </row>
    <row r="114" spans="1:9" ht="20.100000000000001" customHeight="1" x14ac:dyDescent="0.2">
      <c r="A114" s="112" t="s">
        <v>90</v>
      </c>
      <c r="B114" s="46" t="s">
        <v>91</v>
      </c>
      <c r="C114" s="18"/>
      <c r="D114" s="42"/>
      <c r="E114" s="42"/>
      <c r="F114" s="203">
        <f t="shared" ref="F114:H115" si="24">F115</f>
        <v>0</v>
      </c>
      <c r="G114" s="203">
        <f t="shared" si="24"/>
        <v>202.4</v>
      </c>
      <c r="H114" s="43">
        <f t="shared" si="24"/>
        <v>348.8</v>
      </c>
      <c r="I114" s="9"/>
    </row>
    <row r="115" spans="1:9" ht="20.100000000000001" customHeight="1" x14ac:dyDescent="0.2">
      <c r="A115" s="178" t="s">
        <v>90</v>
      </c>
      <c r="B115" s="35" t="s">
        <v>91</v>
      </c>
      <c r="C115" s="23">
        <v>900</v>
      </c>
      <c r="D115" s="44"/>
      <c r="E115" s="44"/>
      <c r="F115" s="204">
        <f t="shared" si="24"/>
        <v>0</v>
      </c>
      <c r="G115" s="204">
        <f t="shared" si="24"/>
        <v>202.4</v>
      </c>
      <c r="H115" s="45">
        <f t="shared" si="24"/>
        <v>348.8</v>
      </c>
      <c r="I115" s="9"/>
    </row>
    <row r="116" spans="1:9" ht="20.100000000000001" customHeight="1" x14ac:dyDescent="0.2">
      <c r="A116" s="178" t="s">
        <v>90</v>
      </c>
      <c r="B116" s="35" t="s">
        <v>91</v>
      </c>
      <c r="C116" s="23">
        <v>990</v>
      </c>
      <c r="D116" s="44">
        <v>99</v>
      </c>
      <c r="E116" s="44">
        <v>99</v>
      </c>
      <c r="F116" s="204">
        <f>'Приложение 5'!F149</f>
        <v>0</v>
      </c>
      <c r="G116" s="204">
        <f>'Приложение 5'!G149</f>
        <v>202.4</v>
      </c>
      <c r="H116" s="204">
        <f>'Приложение 5'!H149</f>
        <v>348.8</v>
      </c>
      <c r="I116" s="9"/>
    </row>
    <row r="117" spans="1:9" ht="18.75" x14ac:dyDescent="0.25">
      <c r="A117" s="131" t="s">
        <v>92</v>
      </c>
      <c r="B117" s="132"/>
      <c r="C117" s="74"/>
      <c r="D117" s="133"/>
      <c r="E117" s="72"/>
      <c r="F117" s="205">
        <f>F9+F13+F25+F42+F55+F67</f>
        <v>22718.100000000002</v>
      </c>
      <c r="G117" s="205">
        <f>G9+G13+G25+G42+G55+G67</f>
        <v>8349.1</v>
      </c>
      <c r="H117" s="205">
        <f>H9+H13+H25+H42+H55+H67</f>
        <v>7234.0000000000009</v>
      </c>
      <c r="I117" s="9"/>
    </row>
    <row r="118" spans="1:9" ht="15.75" x14ac:dyDescent="0.25">
      <c r="A118" s="75"/>
      <c r="B118" s="27"/>
      <c r="C118" s="77"/>
      <c r="D118" s="76"/>
      <c r="E118" s="76"/>
      <c r="F118" s="76"/>
      <c r="G118" s="76"/>
      <c r="H118" s="78"/>
      <c r="I118" s="79"/>
    </row>
    <row r="119" spans="1:9" ht="12" customHeight="1" x14ac:dyDescent="0.25">
      <c r="A119" s="80"/>
      <c r="B119" s="82"/>
      <c r="C119" s="83"/>
      <c r="D119" s="81"/>
      <c r="E119" s="81"/>
      <c r="F119" s="81"/>
      <c r="G119" s="81"/>
      <c r="H119" s="84"/>
      <c r="I119" s="79"/>
    </row>
    <row r="120" spans="1:9" ht="12.75" customHeight="1" x14ac:dyDescent="0.25">
      <c r="A120" s="75"/>
      <c r="B120" s="117"/>
      <c r="C120" s="83"/>
      <c r="D120" s="81"/>
      <c r="E120" s="81"/>
      <c r="F120" s="81"/>
      <c r="G120" s="81"/>
      <c r="H120" s="84"/>
      <c r="I120" s="79"/>
    </row>
    <row r="121" spans="1:9" ht="12.75" customHeight="1" x14ac:dyDescent="0.25">
      <c r="A121" s="75"/>
      <c r="B121" s="117"/>
      <c r="C121" s="83"/>
      <c r="D121" s="86"/>
      <c r="E121" s="86"/>
      <c r="F121" s="86"/>
      <c r="G121" s="86"/>
      <c r="H121" s="84"/>
      <c r="I121" s="79"/>
    </row>
    <row r="122" spans="1:9" ht="12.75" customHeight="1" x14ac:dyDescent="0.2">
      <c r="A122" s="75"/>
      <c r="B122" s="118"/>
      <c r="C122" s="87"/>
      <c r="D122" s="87"/>
      <c r="E122" s="87"/>
      <c r="F122" s="87"/>
      <c r="G122" s="87"/>
      <c r="H122" s="87"/>
      <c r="I122" s="79"/>
    </row>
    <row r="123" spans="1:9" ht="14.25" customHeight="1" x14ac:dyDescent="0.2">
      <c r="A123" s="75"/>
      <c r="B123" s="87"/>
      <c r="C123" s="83"/>
      <c r="D123" s="86"/>
      <c r="E123" s="86"/>
      <c r="F123" s="86"/>
      <c r="G123" s="86"/>
      <c r="H123" s="84"/>
      <c r="I123" s="79"/>
    </row>
    <row r="124" spans="1:9" ht="15.75" x14ac:dyDescent="0.25">
      <c r="A124" s="76"/>
      <c r="B124" s="118"/>
      <c r="C124" s="88"/>
      <c r="D124" s="88"/>
      <c r="E124" s="88"/>
      <c r="F124" s="88"/>
      <c r="G124" s="88"/>
      <c r="H124" s="88"/>
    </row>
    <row r="125" spans="1:9" ht="15.75" x14ac:dyDescent="0.25">
      <c r="A125" s="89"/>
    </row>
    <row r="126" spans="1:9" ht="15.75" x14ac:dyDescent="0.25">
      <c r="A126" s="89"/>
    </row>
    <row r="127" spans="1:9" ht="15" x14ac:dyDescent="0.2">
      <c r="A127" s="90"/>
    </row>
    <row r="128" spans="1:9" ht="15" x14ac:dyDescent="0.2">
      <c r="A128" s="91"/>
    </row>
    <row r="129" spans="1:1" ht="15" x14ac:dyDescent="0.2">
      <c r="A129" s="90"/>
    </row>
  </sheetData>
  <sortState ref="A1:F459">
    <sortCondition ref="B1:B459"/>
  </sortState>
  <mergeCells count="10">
    <mergeCell ref="E1:H1"/>
    <mergeCell ref="D3:H3"/>
    <mergeCell ref="A5:H5"/>
    <mergeCell ref="F7:H7"/>
    <mergeCell ref="F2:H2"/>
    <mergeCell ref="A7:A8"/>
    <mergeCell ref="B7:B8"/>
    <mergeCell ref="C7:C8"/>
    <mergeCell ref="D7:D8"/>
    <mergeCell ref="E7:E8"/>
  </mergeCells>
  <printOptions horizontalCentered="1"/>
  <pageMargins left="0.78740157480314965" right="0" top="0" bottom="0" header="0.51181102362204722" footer="0.51181102362204722"/>
  <pageSetup paperSize="9" scale="69" fitToHeight="12" orientation="portrait" r:id="rId1"/>
  <headerFooter alignWithMargins="0"/>
  <ignoredErrors>
    <ignoredError sqref="F17:F20 G17:H17 F29:H33 F37:H37 F45:H55 F58 F73:H83 F96:H108 F110:H114 F85:H85 F84 F87:H93 F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showGridLines="0" view="pageBreakPreview" topLeftCell="A37" zoomScale="90" zoomScaleNormal="100" zoomScaleSheetLayoutView="90" workbookViewId="0">
      <selection sqref="A1:I148"/>
    </sheetView>
  </sheetViews>
  <sheetFormatPr defaultColWidth="9.140625" defaultRowHeight="12.75" x14ac:dyDescent="0.2"/>
  <cols>
    <col min="1" max="1" width="66.42578125" style="2" customWidth="1"/>
    <col min="2" max="2" width="6.7109375" style="290" customWidth="1"/>
    <col min="3" max="3" width="5" style="2" customWidth="1"/>
    <col min="4" max="4" width="7.28515625" style="2" customWidth="1"/>
    <col min="5" max="5" width="14.28515625" style="2" customWidth="1"/>
    <col min="6" max="6" width="6.42578125" style="2" customWidth="1"/>
    <col min="7" max="7" width="10.140625" style="2" customWidth="1"/>
    <col min="8" max="8" width="11" style="2" customWidth="1"/>
    <col min="9" max="9" width="11.5703125" style="2" customWidth="1"/>
    <col min="10" max="246" width="9.140625" style="2" customWidth="1"/>
    <col min="247" max="16384" width="9.140625" style="2"/>
  </cols>
  <sheetData>
    <row r="1" spans="1:10" x14ac:dyDescent="0.2">
      <c r="A1" s="92"/>
      <c r="B1" s="289"/>
      <c r="C1" s="92"/>
      <c r="D1" s="92"/>
      <c r="E1" s="92"/>
      <c r="F1" s="298" t="s">
        <v>99</v>
      </c>
      <c r="G1" s="298"/>
      <c r="H1" s="298"/>
      <c r="I1" s="299"/>
    </row>
    <row r="2" spans="1:10" ht="40.5" customHeight="1" x14ac:dyDescent="0.2">
      <c r="A2" s="92"/>
      <c r="B2" s="289"/>
      <c r="C2" s="92"/>
      <c r="D2" s="92"/>
      <c r="E2" s="156"/>
      <c r="F2" s="157"/>
      <c r="G2" s="303" t="s">
        <v>180</v>
      </c>
      <c r="H2" s="304"/>
      <c r="I2" s="304"/>
    </row>
    <row r="3" spans="1:10" x14ac:dyDescent="0.2">
      <c r="A3" s="92"/>
      <c r="B3" s="289"/>
      <c r="C3" s="92"/>
      <c r="D3" s="92"/>
      <c r="E3" s="300" t="s">
        <v>185</v>
      </c>
      <c r="F3" s="301"/>
      <c r="G3" s="301"/>
      <c r="H3" s="301"/>
      <c r="I3" s="301"/>
    </row>
    <row r="4" spans="1:10" x14ac:dyDescent="0.2">
      <c r="A4" s="92"/>
      <c r="B4" s="289"/>
      <c r="C4" s="92"/>
      <c r="D4" s="92"/>
      <c r="E4" s="92"/>
      <c r="F4" s="92"/>
      <c r="G4" s="92"/>
      <c r="H4" s="92"/>
      <c r="I4" s="92"/>
    </row>
    <row r="5" spans="1:10" s="119" customFormat="1" ht="25.5" customHeight="1" x14ac:dyDescent="0.2">
      <c r="A5" s="302" t="s">
        <v>140</v>
      </c>
      <c r="B5" s="309"/>
      <c r="C5" s="309"/>
      <c r="D5" s="309"/>
      <c r="E5" s="309"/>
      <c r="F5" s="309"/>
      <c r="G5" s="309"/>
      <c r="H5" s="309"/>
      <c r="I5" s="309"/>
    </row>
    <row r="6" spans="1:10" ht="17.25" customHeight="1" x14ac:dyDescent="0.2">
      <c r="I6" s="135" t="s">
        <v>97</v>
      </c>
    </row>
    <row r="7" spans="1:10" ht="22.5" customHeight="1" x14ac:dyDescent="0.2">
      <c r="A7" s="307" t="s">
        <v>0</v>
      </c>
      <c r="B7" s="307" t="s">
        <v>98</v>
      </c>
      <c r="C7" s="307" t="s">
        <v>1</v>
      </c>
      <c r="D7" s="307" t="s">
        <v>2</v>
      </c>
      <c r="E7" s="307" t="s">
        <v>3</v>
      </c>
      <c r="F7" s="307" t="s">
        <v>4</v>
      </c>
      <c r="G7" s="305" t="s">
        <v>5</v>
      </c>
      <c r="H7" s="306"/>
      <c r="I7" s="319"/>
      <c r="J7" s="1"/>
    </row>
    <row r="8" spans="1:10" ht="27.75" customHeight="1" x14ac:dyDescent="0.2">
      <c r="A8" s="308"/>
      <c r="B8" s="320"/>
      <c r="C8" s="308"/>
      <c r="D8" s="308"/>
      <c r="E8" s="308"/>
      <c r="F8" s="308"/>
      <c r="G8" s="175" t="s">
        <v>134</v>
      </c>
      <c r="H8" s="175" t="s">
        <v>129</v>
      </c>
      <c r="I8" s="175" t="s">
        <v>132</v>
      </c>
      <c r="J8" s="1"/>
    </row>
    <row r="9" spans="1:10" ht="32.25" customHeight="1" x14ac:dyDescent="0.2">
      <c r="A9" s="214" t="s">
        <v>173</v>
      </c>
      <c r="B9" s="215">
        <v>222</v>
      </c>
      <c r="C9" s="216"/>
      <c r="D9" s="217"/>
      <c r="E9" s="218"/>
      <c r="F9" s="217"/>
      <c r="G9" s="193">
        <f>G148</f>
        <v>22718.1</v>
      </c>
      <c r="H9" s="193">
        <f>H148</f>
        <v>8349.1</v>
      </c>
      <c r="I9" s="108">
        <f>I148</f>
        <v>7234</v>
      </c>
      <c r="J9" s="1"/>
    </row>
    <row r="10" spans="1:10" ht="15.95" customHeight="1" x14ac:dyDescent="0.2">
      <c r="A10" s="214" t="s">
        <v>6</v>
      </c>
      <c r="B10" s="215">
        <v>222</v>
      </c>
      <c r="C10" s="219">
        <v>1</v>
      </c>
      <c r="D10" s="220" t="s">
        <v>7</v>
      </c>
      <c r="E10" s="221" t="s">
        <v>7</v>
      </c>
      <c r="F10" s="222" t="s">
        <v>7</v>
      </c>
      <c r="G10" s="197">
        <f>G11+G16+G32+G37+G42+G47</f>
        <v>6578.9000000000005</v>
      </c>
      <c r="H10" s="197">
        <f>H11+H16+H32+H37+H42+H47</f>
        <v>4143.9000000000005</v>
      </c>
      <c r="I10" s="8">
        <f>I11+I16+I32+I37+I42+I47</f>
        <v>4366.1000000000004</v>
      </c>
      <c r="J10" s="9"/>
    </row>
    <row r="11" spans="1:10" ht="32.1" customHeight="1" x14ac:dyDescent="0.2">
      <c r="A11" s="214" t="s">
        <v>8</v>
      </c>
      <c r="B11" s="215">
        <v>222</v>
      </c>
      <c r="C11" s="219">
        <v>1</v>
      </c>
      <c r="D11" s="220">
        <v>2</v>
      </c>
      <c r="E11" s="221" t="s">
        <v>7</v>
      </c>
      <c r="F11" s="222" t="s">
        <v>7</v>
      </c>
      <c r="G11" s="197">
        <f t="shared" ref="G11:I14" si="0">G12</f>
        <v>718.3</v>
      </c>
      <c r="H11" s="197">
        <f t="shared" si="0"/>
        <v>718.3</v>
      </c>
      <c r="I11" s="8">
        <f t="shared" si="0"/>
        <v>718.3</v>
      </c>
      <c r="J11" s="9"/>
    </row>
    <row r="12" spans="1:10" ht="15.95" customHeight="1" x14ac:dyDescent="0.2">
      <c r="A12" s="223" t="s">
        <v>9</v>
      </c>
      <c r="B12" s="216">
        <v>222</v>
      </c>
      <c r="C12" s="224">
        <v>1</v>
      </c>
      <c r="D12" s="225">
        <v>2</v>
      </c>
      <c r="E12" s="226" t="s">
        <v>10</v>
      </c>
      <c r="F12" s="227" t="s">
        <v>7</v>
      </c>
      <c r="G12" s="198">
        <f t="shared" si="0"/>
        <v>718.3</v>
      </c>
      <c r="H12" s="198">
        <f t="shared" si="0"/>
        <v>718.3</v>
      </c>
      <c r="I12" s="14">
        <f t="shared" si="0"/>
        <v>718.3</v>
      </c>
      <c r="J12" s="9"/>
    </row>
    <row r="13" spans="1:10" ht="15.95" customHeight="1" x14ac:dyDescent="0.2">
      <c r="A13" s="223" t="s">
        <v>11</v>
      </c>
      <c r="B13" s="216">
        <v>222</v>
      </c>
      <c r="C13" s="224">
        <v>1</v>
      </c>
      <c r="D13" s="225">
        <v>2</v>
      </c>
      <c r="E13" s="226" t="s">
        <v>12</v>
      </c>
      <c r="F13" s="227" t="s">
        <v>7</v>
      </c>
      <c r="G13" s="198">
        <f t="shared" si="0"/>
        <v>718.3</v>
      </c>
      <c r="H13" s="198">
        <f t="shared" si="0"/>
        <v>718.3</v>
      </c>
      <c r="I13" s="14">
        <f t="shared" si="0"/>
        <v>718.3</v>
      </c>
      <c r="J13" s="9"/>
    </row>
    <row r="14" spans="1:10" ht="63.95" customHeight="1" x14ac:dyDescent="0.2">
      <c r="A14" s="228" t="s">
        <v>13</v>
      </c>
      <c r="B14" s="216">
        <v>222</v>
      </c>
      <c r="C14" s="229">
        <v>1</v>
      </c>
      <c r="D14" s="229">
        <v>2</v>
      </c>
      <c r="E14" s="230" t="s">
        <v>12</v>
      </c>
      <c r="F14" s="231">
        <v>100</v>
      </c>
      <c r="G14" s="173">
        <f t="shared" si="0"/>
        <v>718.3</v>
      </c>
      <c r="H14" s="173">
        <f t="shared" si="0"/>
        <v>718.3</v>
      </c>
      <c r="I14" s="24">
        <f t="shared" si="0"/>
        <v>718.3</v>
      </c>
      <c r="J14" s="9"/>
    </row>
    <row r="15" spans="1:10" ht="32.1" customHeight="1" x14ac:dyDescent="0.2">
      <c r="A15" s="228" t="s">
        <v>14</v>
      </c>
      <c r="B15" s="216">
        <v>222</v>
      </c>
      <c r="C15" s="229">
        <v>1</v>
      </c>
      <c r="D15" s="229">
        <v>2</v>
      </c>
      <c r="E15" s="230" t="s">
        <v>12</v>
      </c>
      <c r="F15" s="231">
        <v>120</v>
      </c>
      <c r="G15" s="173">
        <f>'Приложение 5'!F15</f>
        <v>718.3</v>
      </c>
      <c r="H15" s="173">
        <f>'Приложение 5'!G15</f>
        <v>718.3</v>
      </c>
      <c r="I15" s="24">
        <f>'Приложение 5'!H15</f>
        <v>718.3</v>
      </c>
      <c r="J15" s="9"/>
    </row>
    <row r="16" spans="1:10" ht="48" customHeight="1" x14ac:dyDescent="0.2">
      <c r="A16" s="232" t="s">
        <v>21</v>
      </c>
      <c r="B16" s="215">
        <v>222</v>
      </c>
      <c r="C16" s="233">
        <v>1</v>
      </c>
      <c r="D16" s="233">
        <v>4</v>
      </c>
      <c r="E16" s="234" t="s">
        <v>7</v>
      </c>
      <c r="F16" s="235" t="s">
        <v>7</v>
      </c>
      <c r="G16" s="196">
        <f>G17</f>
        <v>4959.8</v>
      </c>
      <c r="H16" s="196">
        <f>H17</f>
        <v>3386.5</v>
      </c>
      <c r="I16" s="19">
        <f>I17</f>
        <v>3608.7</v>
      </c>
      <c r="J16" s="9"/>
    </row>
    <row r="17" spans="1:10" ht="15.95" customHeight="1" x14ac:dyDescent="0.2">
      <c r="A17" s="228" t="s">
        <v>9</v>
      </c>
      <c r="B17" s="216">
        <v>222</v>
      </c>
      <c r="C17" s="229">
        <v>1</v>
      </c>
      <c r="D17" s="229">
        <v>4</v>
      </c>
      <c r="E17" s="230" t="s">
        <v>10</v>
      </c>
      <c r="F17" s="235"/>
      <c r="G17" s="173">
        <f>G18+G21+G26+G29</f>
        <v>4959.8</v>
      </c>
      <c r="H17" s="173">
        <f t="shared" ref="H17:I17" si="1">H18+H21+H26+H29</f>
        <v>3386.5</v>
      </c>
      <c r="I17" s="173">
        <f t="shared" si="1"/>
        <v>3608.7</v>
      </c>
      <c r="J17" s="9"/>
    </row>
    <row r="18" spans="1:10" ht="32.1" customHeight="1" x14ac:dyDescent="0.2">
      <c r="A18" s="228" t="s">
        <v>22</v>
      </c>
      <c r="B18" s="216">
        <v>222</v>
      </c>
      <c r="C18" s="229">
        <v>1</v>
      </c>
      <c r="D18" s="229">
        <v>4</v>
      </c>
      <c r="E18" s="230" t="s">
        <v>23</v>
      </c>
      <c r="F18" s="231"/>
      <c r="G18" s="173">
        <f t="shared" ref="G18:I19" si="2">G19</f>
        <v>1970.5</v>
      </c>
      <c r="H18" s="173">
        <f t="shared" si="2"/>
        <v>3386.4</v>
      </c>
      <c r="I18" s="24">
        <f t="shared" si="2"/>
        <v>3608.6</v>
      </c>
      <c r="J18" s="9"/>
    </row>
    <row r="19" spans="1:10" ht="63.95" customHeight="1" x14ac:dyDescent="0.2">
      <c r="A19" s="228" t="s">
        <v>13</v>
      </c>
      <c r="B19" s="216">
        <v>222</v>
      </c>
      <c r="C19" s="229">
        <v>1</v>
      </c>
      <c r="D19" s="229">
        <v>4</v>
      </c>
      <c r="E19" s="230" t="s">
        <v>23</v>
      </c>
      <c r="F19" s="231">
        <v>100</v>
      </c>
      <c r="G19" s="173">
        <f t="shared" si="2"/>
        <v>1970.5</v>
      </c>
      <c r="H19" s="173">
        <f t="shared" si="2"/>
        <v>3386.4</v>
      </c>
      <c r="I19" s="24">
        <f t="shared" si="2"/>
        <v>3608.6</v>
      </c>
      <c r="J19" s="9"/>
    </row>
    <row r="20" spans="1:10" ht="32.1" customHeight="1" x14ac:dyDescent="0.2">
      <c r="A20" s="223" t="s">
        <v>14</v>
      </c>
      <c r="B20" s="216">
        <v>222</v>
      </c>
      <c r="C20" s="224">
        <v>1</v>
      </c>
      <c r="D20" s="225">
        <v>4</v>
      </c>
      <c r="E20" s="226" t="s">
        <v>23</v>
      </c>
      <c r="F20" s="227">
        <v>120</v>
      </c>
      <c r="G20" s="198">
        <f>'Приложение 5'!F20</f>
        <v>1970.5</v>
      </c>
      <c r="H20" s="198">
        <f>'Приложение 5'!G20</f>
        <v>3386.4</v>
      </c>
      <c r="I20" s="14">
        <f>'Приложение 5'!H20</f>
        <v>3608.6</v>
      </c>
      <c r="J20" s="9"/>
    </row>
    <row r="21" spans="1:10" ht="15.95" customHeight="1" x14ac:dyDescent="0.2">
      <c r="A21" s="129" t="s">
        <v>16</v>
      </c>
      <c r="B21" s="216">
        <v>222</v>
      </c>
      <c r="C21" s="236">
        <v>1</v>
      </c>
      <c r="D21" s="229">
        <v>4</v>
      </c>
      <c r="E21" s="237" t="s">
        <v>17</v>
      </c>
      <c r="F21" s="231" t="s">
        <v>7</v>
      </c>
      <c r="G21" s="173">
        <f>G22+G24</f>
        <v>1887.4</v>
      </c>
      <c r="H21" s="173">
        <f>H22+H24</f>
        <v>0</v>
      </c>
      <c r="I21" s="24">
        <f>I22+I24</f>
        <v>0</v>
      </c>
      <c r="J21" s="9"/>
    </row>
    <row r="22" spans="1:10" ht="32.1" customHeight="1" x14ac:dyDescent="0.2">
      <c r="A22" s="223" t="s">
        <v>126</v>
      </c>
      <c r="B22" s="216">
        <v>222</v>
      </c>
      <c r="C22" s="224">
        <v>1</v>
      </c>
      <c r="D22" s="225">
        <v>4</v>
      </c>
      <c r="E22" s="226" t="s">
        <v>17</v>
      </c>
      <c r="F22" s="227">
        <v>200</v>
      </c>
      <c r="G22" s="198">
        <f>G23</f>
        <v>1581.8</v>
      </c>
      <c r="H22" s="198">
        <f>H23</f>
        <v>0</v>
      </c>
      <c r="I22" s="14">
        <f>I23</f>
        <v>0</v>
      </c>
      <c r="J22" s="9"/>
    </row>
    <row r="23" spans="1:10" ht="32.1" customHeight="1" x14ac:dyDescent="0.2">
      <c r="A23" s="129" t="s">
        <v>18</v>
      </c>
      <c r="B23" s="216">
        <v>222</v>
      </c>
      <c r="C23" s="236">
        <v>1</v>
      </c>
      <c r="D23" s="229">
        <v>4</v>
      </c>
      <c r="E23" s="237" t="s">
        <v>17</v>
      </c>
      <c r="F23" s="231">
        <v>240</v>
      </c>
      <c r="G23" s="173">
        <f>'Приложение 5'!F23</f>
        <v>1581.8</v>
      </c>
      <c r="H23" s="173">
        <v>0</v>
      </c>
      <c r="I23" s="24">
        <v>0</v>
      </c>
      <c r="J23" s="9"/>
    </row>
    <row r="24" spans="1:10" ht="15.95" customHeight="1" x14ac:dyDescent="0.2">
      <c r="A24" s="238" t="s">
        <v>19</v>
      </c>
      <c r="B24" s="216">
        <v>222</v>
      </c>
      <c r="C24" s="239">
        <v>1</v>
      </c>
      <c r="D24" s="240">
        <v>4</v>
      </c>
      <c r="E24" s="226" t="s">
        <v>17</v>
      </c>
      <c r="F24" s="241">
        <v>800</v>
      </c>
      <c r="G24" s="202">
        <f>G25</f>
        <v>305.60000000000002</v>
      </c>
      <c r="H24" s="202">
        <f>H25</f>
        <v>0</v>
      </c>
      <c r="I24" s="29">
        <f>I25</f>
        <v>0</v>
      </c>
      <c r="J24" s="9"/>
    </row>
    <row r="25" spans="1:10" ht="15.95" customHeight="1" x14ac:dyDescent="0.2">
      <c r="A25" s="129" t="s">
        <v>20</v>
      </c>
      <c r="B25" s="216">
        <v>222</v>
      </c>
      <c r="C25" s="236">
        <v>1</v>
      </c>
      <c r="D25" s="229">
        <v>4</v>
      </c>
      <c r="E25" s="237" t="s">
        <v>17</v>
      </c>
      <c r="F25" s="231">
        <v>850</v>
      </c>
      <c r="G25" s="173">
        <f>'Приложение 5'!F25</f>
        <v>305.60000000000002</v>
      </c>
      <c r="H25" s="173">
        <v>0</v>
      </c>
      <c r="I25" s="24">
        <v>0</v>
      </c>
      <c r="J25" s="9"/>
    </row>
    <row r="26" spans="1:10" ht="32.1" customHeight="1" x14ac:dyDescent="0.2">
      <c r="A26" s="129" t="s">
        <v>94</v>
      </c>
      <c r="B26" s="216">
        <v>222</v>
      </c>
      <c r="C26" s="236">
        <v>1</v>
      </c>
      <c r="D26" s="229">
        <v>4</v>
      </c>
      <c r="E26" s="237" t="s">
        <v>93</v>
      </c>
      <c r="F26" s="231"/>
      <c r="G26" s="173">
        <f t="shared" ref="G26:I27" si="3">G27</f>
        <v>0.1</v>
      </c>
      <c r="H26" s="173">
        <f t="shared" si="3"/>
        <v>0.1</v>
      </c>
      <c r="I26" s="24">
        <f t="shared" si="3"/>
        <v>0.1</v>
      </c>
      <c r="J26" s="9"/>
    </row>
    <row r="27" spans="1:10" ht="32.1" customHeight="1" x14ac:dyDescent="0.2">
      <c r="A27" s="223" t="s">
        <v>126</v>
      </c>
      <c r="B27" s="216">
        <v>222</v>
      </c>
      <c r="C27" s="236">
        <v>1</v>
      </c>
      <c r="D27" s="229">
        <v>4</v>
      </c>
      <c r="E27" s="237" t="s">
        <v>93</v>
      </c>
      <c r="F27" s="231">
        <v>200</v>
      </c>
      <c r="G27" s="173">
        <f t="shared" si="3"/>
        <v>0.1</v>
      </c>
      <c r="H27" s="173">
        <f t="shared" si="3"/>
        <v>0.1</v>
      </c>
      <c r="I27" s="24">
        <f t="shared" si="3"/>
        <v>0.1</v>
      </c>
      <c r="J27" s="9"/>
    </row>
    <row r="28" spans="1:10" ht="32.1" customHeight="1" x14ac:dyDescent="0.2">
      <c r="A28" s="129" t="s">
        <v>18</v>
      </c>
      <c r="B28" s="216">
        <v>222</v>
      </c>
      <c r="C28" s="236">
        <v>1</v>
      </c>
      <c r="D28" s="229">
        <v>4</v>
      </c>
      <c r="E28" s="237" t="s">
        <v>93</v>
      </c>
      <c r="F28" s="231">
        <v>240</v>
      </c>
      <c r="G28" s="173">
        <f>'Приложение 5'!F28</f>
        <v>0.1</v>
      </c>
      <c r="H28" s="173">
        <f>'Приложение 5'!G28</f>
        <v>0.1</v>
      </c>
      <c r="I28" s="24">
        <f>'Приложение 5'!H28</f>
        <v>0.1</v>
      </c>
      <c r="J28" s="9"/>
    </row>
    <row r="29" spans="1:10" ht="53.25" customHeight="1" x14ac:dyDescent="0.2">
      <c r="A29" s="223" t="s">
        <v>135</v>
      </c>
      <c r="B29" s="216">
        <v>222</v>
      </c>
      <c r="C29" s="229">
        <v>1</v>
      </c>
      <c r="D29" s="229">
        <v>4</v>
      </c>
      <c r="E29" s="230" t="s">
        <v>80</v>
      </c>
      <c r="F29" s="231"/>
      <c r="G29" s="173">
        <f t="shared" ref="G29:I30" si="4">G30</f>
        <v>1101.8</v>
      </c>
      <c r="H29" s="173">
        <f t="shared" si="4"/>
        <v>0</v>
      </c>
      <c r="I29" s="24">
        <f t="shared" si="4"/>
        <v>0</v>
      </c>
      <c r="J29" s="9"/>
    </row>
    <row r="30" spans="1:10" ht="32.1" customHeight="1" x14ac:dyDescent="0.2">
      <c r="A30" s="228" t="s">
        <v>13</v>
      </c>
      <c r="B30" s="291">
        <v>222</v>
      </c>
      <c r="C30" s="229">
        <v>1</v>
      </c>
      <c r="D30" s="229">
        <v>4</v>
      </c>
      <c r="E30" s="230" t="s">
        <v>80</v>
      </c>
      <c r="F30" s="231">
        <v>100</v>
      </c>
      <c r="G30" s="173">
        <f t="shared" si="4"/>
        <v>1101.8</v>
      </c>
      <c r="H30" s="173">
        <f t="shared" si="4"/>
        <v>0</v>
      </c>
      <c r="I30" s="24">
        <f t="shared" si="4"/>
        <v>0</v>
      </c>
      <c r="J30" s="9"/>
    </row>
    <row r="31" spans="1:10" ht="32.1" customHeight="1" x14ac:dyDescent="0.2">
      <c r="A31" s="228" t="s">
        <v>14</v>
      </c>
      <c r="B31" s="291">
        <v>222</v>
      </c>
      <c r="C31" s="229">
        <v>1</v>
      </c>
      <c r="D31" s="229">
        <v>4</v>
      </c>
      <c r="E31" s="230" t="s">
        <v>80</v>
      </c>
      <c r="F31" s="231">
        <v>120</v>
      </c>
      <c r="G31" s="173">
        <f>'Приложение 5'!F31</f>
        <v>1101.8</v>
      </c>
      <c r="H31" s="173">
        <v>0</v>
      </c>
      <c r="I31" s="24">
        <v>0</v>
      </c>
      <c r="J31" s="9"/>
    </row>
    <row r="32" spans="1:10" ht="48" customHeight="1" x14ac:dyDescent="0.2">
      <c r="A32" s="232" t="s">
        <v>24</v>
      </c>
      <c r="B32" s="292">
        <v>222</v>
      </c>
      <c r="C32" s="233">
        <v>1</v>
      </c>
      <c r="D32" s="233">
        <v>6</v>
      </c>
      <c r="E32" s="234" t="s">
        <v>7</v>
      </c>
      <c r="F32" s="235" t="s">
        <v>7</v>
      </c>
      <c r="G32" s="196">
        <f t="shared" ref="G32:I35" si="5">G33</f>
        <v>24.1</v>
      </c>
      <c r="H32" s="196">
        <f t="shared" si="5"/>
        <v>24.1</v>
      </c>
      <c r="I32" s="19">
        <f t="shared" si="5"/>
        <v>24.1</v>
      </c>
      <c r="J32" s="9"/>
    </row>
    <row r="33" spans="1:10" ht="15.95" customHeight="1" x14ac:dyDescent="0.2">
      <c r="A33" s="228" t="s">
        <v>15</v>
      </c>
      <c r="B33" s="291">
        <v>222</v>
      </c>
      <c r="C33" s="229">
        <v>1</v>
      </c>
      <c r="D33" s="229">
        <v>6</v>
      </c>
      <c r="E33" s="230" t="s">
        <v>10</v>
      </c>
      <c r="F33" s="231" t="s">
        <v>7</v>
      </c>
      <c r="G33" s="173">
        <f t="shared" si="5"/>
        <v>24.1</v>
      </c>
      <c r="H33" s="173">
        <f t="shared" si="5"/>
        <v>24.1</v>
      </c>
      <c r="I33" s="24">
        <f t="shared" si="5"/>
        <v>24.1</v>
      </c>
      <c r="J33" s="9"/>
    </row>
    <row r="34" spans="1:10" ht="18" customHeight="1" x14ac:dyDescent="0.2">
      <c r="A34" s="228" t="s">
        <v>100</v>
      </c>
      <c r="B34" s="291">
        <v>222</v>
      </c>
      <c r="C34" s="229">
        <v>1</v>
      </c>
      <c r="D34" s="229">
        <v>6</v>
      </c>
      <c r="E34" s="230" t="s">
        <v>25</v>
      </c>
      <c r="F34" s="231"/>
      <c r="G34" s="173">
        <f t="shared" si="5"/>
        <v>24.1</v>
      </c>
      <c r="H34" s="173">
        <f t="shared" si="5"/>
        <v>24.1</v>
      </c>
      <c r="I34" s="24">
        <f t="shared" si="5"/>
        <v>24.1</v>
      </c>
      <c r="J34" s="9"/>
    </row>
    <row r="35" spans="1:10" ht="15.95" customHeight="1" x14ac:dyDescent="0.2">
      <c r="A35" s="228" t="s">
        <v>26</v>
      </c>
      <c r="B35" s="291">
        <v>222</v>
      </c>
      <c r="C35" s="229">
        <v>1</v>
      </c>
      <c r="D35" s="229">
        <v>6</v>
      </c>
      <c r="E35" s="230" t="s">
        <v>25</v>
      </c>
      <c r="F35" s="231">
        <v>500</v>
      </c>
      <c r="G35" s="173">
        <f t="shared" si="5"/>
        <v>24.1</v>
      </c>
      <c r="H35" s="173">
        <f t="shared" si="5"/>
        <v>24.1</v>
      </c>
      <c r="I35" s="24">
        <f t="shared" si="5"/>
        <v>24.1</v>
      </c>
      <c r="J35" s="9"/>
    </row>
    <row r="36" spans="1:10" ht="15.95" customHeight="1" x14ac:dyDescent="0.2">
      <c r="A36" s="228" t="s">
        <v>27</v>
      </c>
      <c r="B36" s="291">
        <v>222</v>
      </c>
      <c r="C36" s="229">
        <v>1</v>
      </c>
      <c r="D36" s="229">
        <v>6</v>
      </c>
      <c r="E36" s="230" t="s">
        <v>25</v>
      </c>
      <c r="F36" s="231">
        <v>540</v>
      </c>
      <c r="G36" s="173">
        <f>'Приложение 5'!F36</f>
        <v>24.1</v>
      </c>
      <c r="H36" s="173">
        <f>'Приложение 5'!G36</f>
        <v>24.1</v>
      </c>
      <c r="I36" s="24">
        <f>'Приложение 5'!H36</f>
        <v>24.1</v>
      </c>
      <c r="J36" s="9"/>
    </row>
    <row r="37" spans="1:10" ht="15.95" customHeight="1" x14ac:dyDescent="0.2">
      <c r="A37" s="232" t="s">
        <v>28</v>
      </c>
      <c r="B37" s="291">
        <v>222</v>
      </c>
      <c r="C37" s="233">
        <v>1</v>
      </c>
      <c r="D37" s="233">
        <v>7</v>
      </c>
      <c r="E37" s="234"/>
      <c r="F37" s="235"/>
      <c r="G37" s="196">
        <f t="shared" ref="G37:I40" si="6">G38</f>
        <v>422</v>
      </c>
      <c r="H37" s="196">
        <f t="shared" si="6"/>
        <v>0</v>
      </c>
      <c r="I37" s="19">
        <f t="shared" si="6"/>
        <v>0</v>
      </c>
      <c r="J37" s="9"/>
    </row>
    <row r="38" spans="1:10" ht="15.95" customHeight="1" x14ac:dyDescent="0.2">
      <c r="A38" s="228" t="s">
        <v>9</v>
      </c>
      <c r="B38" s="291">
        <v>222</v>
      </c>
      <c r="C38" s="229">
        <v>1</v>
      </c>
      <c r="D38" s="229">
        <v>7</v>
      </c>
      <c r="E38" s="230" t="s">
        <v>10</v>
      </c>
      <c r="F38" s="231"/>
      <c r="G38" s="173">
        <f t="shared" si="6"/>
        <v>422</v>
      </c>
      <c r="H38" s="173">
        <f t="shared" si="6"/>
        <v>0</v>
      </c>
      <c r="I38" s="24">
        <f t="shared" si="6"/>
        <v>0</v>
      </c>
      <c r="J38" s="9"/>
    </row>
    <row r="39" spans="1:10" ht="32.1" customHeight="1" x14ac:dyDescent="0.2">
      <c r="A39" s="228" t="s">
        <v>29</v>
      </c>
      <c r="B39" s="291">
        <v>222</v>
      </c>
      <c r="C39" s="229">
        <v>1</v>
      </c>
      <c r="D39" s="229">
        <v>7</v>
      </c>
      <c r="E39" s="230" t="s">
        <v>30</v>
      </c>
      <c r="F39" s="231"/>
      <c r="G39" s="173">
        <f t="shared" si="6"/>
        <v>422</v>
      </c>
      <c r="H39" s="173">
        <f t="shared" si="6"/>
        <v>0</v>
      </c>
      <c r="I39" s="24">
        <f t="shared" si="6"/>
        <v>0</v>
      </c>
      <c r="J39" s="9"/>
    </row>
    <row r="40" spans="1:10" ht="32.1" customHeight="1" x14ac:dyDescent="0.2">
      <c r="A40" s="228" t="s">
        <v>126</v>
      </c>
      <c r="B40" s="291">
        <v>222</v>
      </c>
      <c r="C40" s="229">
        <v>1</v>
      </c>
      <c r="D40" s="229">
        <v>7</v>
      </c>
      <c r="E40" s="230" t="s">
        <v>30</v>
      </c>
      <c r="F40" s="231">
        <v>200</v>
      </c>
      <c r="G40" s="173">
        <f t="shared" si="6"/>
        <v>422</v>
      </c>
      <c r="H40" s="173">
        <f t="shared" si="6"/>
        <v>0</v>
      </c>
      <c r="I40" s="24">
        <f t="shared" si="6"/>
        <v>0</v>
      </c>
      <c r="J40" s="9"/>
    </row>
    <row r="41" spans="1:10" ht="32.1" customHeight="1" x14ac:dyDescent="0.2">
      <c r="A41" s="228" t="s">
        <v>18</v>
      </c>
      <c r="B41" s="216">
        <v>222</v>
      </c>
      <c r="C41" s="224">
        <v>1</v>
      </c>
      <c r="D41" s="225">
        <v>7</v>
      </c>
      <c r="E41" s="226" t="s">
        <v>30</v>
      </c>
      <c r="F41" s="231">
        <v>240</v>
      </c>
      <c r="G41" s="198">
        <f>'Приложение 5'!F41</f>
        <v>422</v>
      </c>
      <c r="H41" s="198">
        <v>0</v>
      </c>
      <c r="I41" s="14">
        <v>0</v>
      </c>
      <c r="J41" s="9"/>
    </row>
    <row r="42" spans="1:10" ht="15.95" customHeight="1" x14ac:dyDescent="0.2">
      <c r="A42" s="247" t="s">
        <v>31</v>
      </c>
      <c r="B42" s="215">
        <v>222</v>
      </c>
      <c r="C42" s="248">
        <v>1</v>
      </c>
      <c r="D42" s="233">
        <v>11</v>
      </c>
      <c r="E42" s="249" t="s">
        <v>7</v>
      </c>
      <c r="F42" s="235" t="s">
        <v>7</v>
      </c>
      <c r="G42" s="196">
        <f t="shared" ref="G42:I45" si="7">G43</f>
        <v>10</v>
      </c>
      <c r="H42" s="196">
        <f t="shared" si="7"/>
        <v>10</v>
      </c>
      <c r="I42" s="19">
        <f t="shared" si="7"/>
        <v>10</v>
      </c>
      <c r="J42" s="9"/>
    </row>
    <row r="43" spans="1:10" ht="15.95" customHeight="1" x14ac:dyDescent="0.2">
      <c r="A43" s="223" t="s">
        <v>9</v>
      </c>
      <c r="B43" s="216">
        <v>222</v>
      </c>
      <c r="C43" s="224">
        <v>1</v>
      </c>
      <c r="D43" s="225">
        <v>11</v>
      </c>
      <c r="E43" s="226" t="s">
        <v>10</v>
      </c>
      <c r="F43" s="227" t="s">
        <v>7</v>
      </c>
      <c r="G43" s="198">
        <f t="shared" si="7"/>
        <v>10</v>
      </c>
      <c r="H43" s="198">
        <f t="shared" si="7"/>
        <v>10</v>
      </c>
      <c r="I43" s="14">
        <f t="shared" si="7"/>
        <v>10</v>
      </c>
      <c r="J43" s="9"/>
    </row>
    <row r="44" spans="1:10" ht="15.95" customHeight="1" x14ac:dyDescent="0.2">
      <c r="A44" s="223" t="s">
        <v>125</v>
      </c>
      <c r="B44" s="216">
        <v>222</v>
      </c>
      <c r="C44" s="224">
        <v>1</v>
      </c>
      <c r="D44" s="225">
        <v>11</v>
      </c>
      <c r="E44" s="226" t="s">
        <v>32</v>
      </c>
      <c r="F44" s="227" t="s">
        <v>7</v>
      </c>
      <c r="G44" s="198">
        <f t="shared" si="7"/>
        <v>10</v>
      </c>
      <c r="H44" s="198">
        <f t="shared" si="7"/>
        <v>10</v>
      </c>
      <c r="I44" s="14">
        <f t="shared" si="7"/>
        <v>10</v>
      </c>
      <c r="J44" s="9"/>
    </row>
    <row r="45" spans="1:10" ht="15.95" customHeight="1" x14ac:dyDescent="0.2">
      <c r="A45" s="223" t="s">
        <v>19</v>
      </c>
      <c r="B45" s="216">
        <v>222</v>
      </c>
      <c r="C45" s="224">
        <v>1</v>
      </c>
      <c r="D45" s="225">
        <v>11</v>
      </c>
      <c r="E45" s="226" t="s">
        <v>32</v>
      </c>
      <c r="F45" s="227">
        <v>800</v>
      </c>
      <c r="G45" s="198">
        <f t="shared" si="7"/>
        <v>10</v>
      </c>
      <c r="H45" s="198">
        <f t="shared" si="7"/>
        <v>10</v>
      </c>
      <c r="I45" s="14">
        <f t="shared" si="7"/>
        <v>10</v>
      </c>
      <c r="J45" s="9"/>
    </row>
    <row r="46" spans="1:10" ht="15.95" customHeight="1" x14ac:dyDescent="0.2">
      <c r="A46" s="129" t="s">
        <v>33</v>
      </c>
      <c r="B46" s="216">
        <v>222</v>
      </c>
      <c r="C46" s="236">
        <v>1</v>
      </c>
      <c r="D46" s="229">
        <v>11</v>
      </c>
      <c r="E46" s="237" t="s">
        <v>32</v>
      </c>
      <c r="F46" s="231">
        <v>870</v>
      </c>
      <c r="G46" s="173">
        <f>'Приложение 5'!F46</f>
        <v>10</v>
      </c>
      <c r="H46" s="173">
        <f>'Приложение 5'!G46</f>
        <v>10</v>
      </c>
      <c r="I46" s="24">
        <f>'Приложение 5'!H46</f>
        <v>10</v>
      </c>
      <c r="J46" s="9"/>
    </row>
    <row r="47" spans="1:10" ht="15.95" customHeight="1" x14ac:dyDescent="0.2">
      <c r="A47" s="242" t="s">
        <v>34</v>
      </c>
      <c r="B47" s="215">
        <v>222</v>
      </c>
      <c r="C47" s="243">
        <v>1</v>
      </c>
      <c r="D47" s="244">
        <v>13</v>
      </c>
      <c r="E47" s="245" t="s">
        <v>7</v>
      </c>
      <c r="F47" s="246" t="s">
        <v>7</v>
      </c>
      <c r="G47" s="201">
        <f>G48</f>
        <v>444.7</v>
      </c>
      <c r="H47" s="201">
        <f>H48</f>
        <v>5</v>
      </c>
      <c r="I47" s="34">
        <f>I48</f>
        <v>5</v>
      </c>
      <c r="J47" s="9"/>
    </row>
    <row r="48" spans="1:10" ht="15.95" customHeight="1" x14ac:dyDescent="0.2">
      <c r="A48" s="223" t="s">
        <v>9</v>
      </c>
      <c r="B48" s="216">
        <v>222</v>
      </c>
      <c r="C48" s="224">
        <v>1</v>
      </c>
      <c r="D48" s="225">
        <v>13</v>
      </c>
      <c r="E48" s="226" t="s">
        <v>10</v>
      </c>
      <c r="F48" s="227" t="s">
        <v>7</v>
      </c>
      <c r="G48" s="198">
        <f>G49+G52</f>
        <v>444.7</v>
      </c>
      <c r="H48" s="198">
        <f>H49+H52</f>
        <v>5</v>
      </c>
      <c r="I48" s="14">
        <f>I49+I52</f>
        <v>5</v>
      </c>
      <c r="J48" s="9"/>
    </row>
    <row r="49" spans="1:10" ht="32.1" customHeight="1" x14ac:dyDescent="0.2">
      <c r="A49" s="223" t="s">
        <v>35</v>
      </c>
      <c r="B49" s="216">
        <v>222</v>
      </c>
      <c r="C49" s="224">
        <v>1</v>
      </c>
      <c r="D49" s="225">
        <v>13</v>
      </c>
      <c r="E49" s="226" t="s">
        <v>36</v>
      </c>
      <c r="F49" s="227" t="s">
        <v>7</v>
      </c>
      <c r="G49" s="198">
        <f t="shared" ref="G49:I50" si="8">G50</f>
        <v>0</v>
      </c>
      <c r="H49" s="198">
        <f t="shared" si="8"/>
        <v>0</v>
      </c>
      <c r="I49" s="14">
        <f t="shared" si="8"/>
        <v>0</v>
      </c>
      <c r="J49" s="9"/>
    </row>
    <row r="50" spans="1:10" ht="32.1" customHeight="1" x14ac:dyDescent="0.2">
      <c r="A50" s="223" t="s">
        <v>126</v>
      </c>
      <c r="B50" s="216">
        <v>222</v>
      </c>
      <c r="C50" s="224">
        <v>1</v>
      </c>
      <c r="D50" s="225">
        <v>13</v>
      </c>
      <c r="E50" s="226" t="s">
        <v>36</v>
      </c>
      <c r="F50" s="227">
        <v>200</v>
      </c>
      <c r="G50" s="198">
        <f t="shared" si="8"/>
        <v>0</v>
      </c>
      <c r="H50" s="198">
        <f t="shared" si="8"/>
        <v>0</v>
      </c>
      <c r="I50" s="14">
        <f t="shared" si="8"/>
        <v>0</v>
      </c>
      <c r="J50" s="9"/>
    </row>
    <row r="51" spans="1:10" ht="32.1" customHeight="1" x14ac:dyDescent="0.2">
      <c r="A51" s="228" t="s">
        <v>18</v>
      </c>
      <c r="B51" s="216">
        <v>222</v>
      </c>
      <c r="C51" s="229">
        <v>1</v>
      </c>
      <c r="D51" s="229">
        <v>13</v>
      </c>
      <c r="E51" s="230" t="s">
        <v>36</v>
      </c>
      <c r="F51" s="231">
        <v>240</v>
      </c>
      <c r="G51" s="173">
        <f>'Приложение 5'!F51</f>
        <v>0</v>
      </c>
      <c r="H51" s="173">
        <v>0</v>
      </c>
      <c r="I51" s="24">
        <v>0</v>
      </c>
      <c r="J51" s="9"/>
    </row>
    <row r="52" spans="1:10" ht="15.95" customHeight="1" x14ac:dyDescent="0.2">
      <c r="A52" s="228" t="s">
        <v>37</v>
      </c>
      <c r="B52" s="216">
        <v>222</v>
      </c>
      <c r="C52" s="229">
        <v>1</v>
      </c>
      <c r="D52" s="229">
        <v>13</v>
      </c>
      <c r="E52" s="230" t="s">
        <v>38</v>
      </c>
      <c r="F52" s="231" t="s">
        <v>7</v>
      </c>
      <c r="G52" s="173">
        <f>G53+G55</f>
        <v>444.7</v>
      </c>
      <c r="H52" s="173">
        <f>H53+H55</f>
        <v>5</v>
      </c>
      <c r="I52" s="24">
        <f>I53+I55</f>
        <v>5</v>
      </c>
      <c r="J52" s="9"/>
    </row>
    <row r="53" spans="1:10" ht="32.1" customHeight="1" x14ac:dyDescent="0.2">
      <c r="A53" s="223" t="s">
        <v>126</v>
      </c>
      <c r="B53" s="216">
        <v>222</v>
      </c>
      <c r="C53" s="229">
        <v>1</v>
      </c>
      <c r="D53" s="229">
        <v>13</v>
      </c>
      <c r="E53" s="230" t="s">
        <v>38</v>
      </c>
      <c r="F53" s="231">
        <v>200</v>
      </c>
      <c r="G53" s="173">
        <f>G54</f>
        <v>269.7</v>
      </c>
      <c r="H53" s="173">
        <f>H54</f>
        <v>0</v>
      </c>
      <c r="I53" s="24">
        <f>I54</f>
        <v>0</v>
      </c>
      <c r="J53" s="9"/>
    </row>
    <row r="54" spans="1:10" ht="32.1" customHeight="1" x14ac:dyDescent="0.2">
      <c r="A54" s="129" t="s">
        <v>18</v>
      </c>
      <c r="B54" s="216">
        <v>222</v>
      </c>
      <c r="C54" s="236">
        <v>1</v>
      </c>
      <c r="D54" s="229">
        <v>13</v>
      </c>
      <c r="E54" s="230" t="s">
        <v>38</v>
      </c>
      <c r="F54" s="231">
        <v>240</v>
      </c>
      <c r="G54" s="173">
        <f>'Приложение 5'!F54</f>
        <v>269.7</v>
      </c>
      <c r="H54" s="173">
        <v>0</v>
      </c>
      <c r="I54" s="24">
        <v>0</v>
      </c>
      <c r="J54" s="9"/>
    </row>
    <row r="55" spans="1:10" ht="15.95" customHeight="1" x14ac:dyDescent="0.2">
      <c r="A55" s="223" t="s">
        <v>19</v>
      </c>
      <c r="B55" s="216">
        <v>222</v>
      </c>
      <c r="C55" s="224">
        <v>1</v>
      </c>
      <c r="D55" s="225">
        <v>13</v>
      </c>
      <c r="E55" s="230" t="s">
        <v>38</v>
      </c>
      <c r="F55" s="227">
        <v>800</v>
      </c>
      <c r="G55" s="198">
        <f>G56+G57</f>
        <v>175</v>
      </c>
      <c r="H55" s="198">
        <f>H56+H57</f>
        <v>5</v>
      </c>
      <c r="I55" s="14">
        <f>I56+I57</f>
        <v>5</v>
      </c>
      <c r="J55" s="9"/>
    </row>
    <row r="56" spans="1:10" ht="15.95" customHeight="1" x14ac:dyDescent="0.2">
      <c r="A56" s="129" t="s">
        <v>39</v>
      </c>
      <c r="B56" s="216">
        <v>222</v>
      </c>
      <c r="C56" s="236">
        <v>1</v>
      </c>
      <c r="D56" s="229">
        <v>13</v>
      </c>
      <c r="E56" s="250" t="s">
        <v>38</v>
      </c>
      <c r="F56" s="231">
        <v>830</v>
      </c>
      <c r="G56" s="173">
        <f>'Приложение 5'!F56</f>
        <v>170</v>
      </c>
      <c r="H56" s="173">
        <v>0</v>
      </c>
      <c r="I56" s="24">
        <v>0</v>
      </c>
      <c r="J56" s="9"/>
    </row>
    <row r="57" spans="1:10" ht="15.95" customHeight="1" x14ac:dyDescent="0.2">
      <c r="A57" s="228" t="s">
        <v>20</v>
      </c>
      <c r="B57" s="216">
        <v>222</v>
      </c>
      <c r="C57" s="236">
        <v>1</v>
      </c>
      <c r="D57" s="229">
        <v>13</v>
      </c>
      <c r="E57" s="230" t="s">
        <v>38</v>
      </c>
      <c r="F57" s="231">
        <v>850</v>
      </c>
      <c r="G57" s="173">
        <f>'Приложение 5'!F57</f>
        <v>5</v>
      </c>
      <c r="H57" s="173">
        <f>'Приложение 5'!G57</f>
        <v>5</v>
      </c>
      <c r="I57" s="24">
        <f>'Приложение 5'!H57</f>
        <v>5</v>
      </c>
      <c r="J57" s="9"/>
    </row>
    <row r="58" spans="1:10" ht="15.95" customHeight="1" x14ac:dyDescent="0.2">
      <c r="A58" s="214" t="s">
        <v>40</v>
      </c>
      <c r="B58" s="215">
        <v>222</v>
      </c>
      <c r="C58" s="219">
        <v>2</v>
      </c>
      <c r="D58" s="220">
        <v>3</v>
      </c>
      <c r="E58" s="221" t="s">
        <v>7</v>
      </c>
      <c r="F58" s="222" t="s">
        <v>7</v>
      </c>
      <c r="G58" s="197">
        <f t="shared" ref="G58:I59" si="9">G59</f>
        <v>248.5</v>
      </c>
      <c r="H58" s="197">
        <f t="shared" si="9"/>
        <v>253</v>
      </c>
      <c r="I58" s="8">
        <f t="shared" si="9"/>
        <v>258.3</v>
      </c>
      <c r="J58" s="9"/>
    </row>
    <row r="59" spans="1:10" ht="15.95" customHeight="1" x14ac:dyDescent="0.2">
      <c r="A59" s="223" t="s">
        <v>15</v>
      </c>
      <c r="B59" s="216">
        <v>222</v>
      </c>
      <c r="C59" s="224">
        <v>2</v>
      </c>
      <c r="D59" s="225">
        <v>3</v>
      </c>
      <c r="E59" s="226" t="s">
        <v>10</v>
      </c>
      <c r="F59" s="227" t="s">
        <v>7</v>
      </c>
      <c r="G59" s="198">
        <f t="shared" si="9"/>
        <v>248.5</v>
      </c>
      <c r="H59" s="198">
        <f t="shared" si="9"/>
        <v>253</v>
      </c>
      <c r="I59" s="14">
        <f t="shared" si="9"/>
        <v>258.3</v>
      </c>
      <c r="J59" s="9"/>
    </row>
    <row r="60" spans="1:10" s="41" customFormat="1" ht="32.1" customHeight="1" x14ac:dyDescent="0.25">
      <c r="A60" s="251" t="s">
        <v>41</v>
      </c>
      <c r="B60" s="216">
        <v>222</v>
      </c>
      <c r="C60" s="224">
        <v>2</v>
      </c>
      <c r="D60" s="225">
        <v>3</v>
      </c>
      <c r="E60" s="226" t="s">
        <v>42</v>
      </c>
      <c r="F60" s="252" t="s">
        <v>7</v>
      </c>
      <c r="G60" s="208">
        <f>G61+G63</f>
        <v>248.5</v>
      </c>
      <c r="H60" s="208">
        <f>H61+H63</f>
        <v>253</v>
      </c>
      <c r="I60" s="39">
        <f>I61+I63</f>
        <v>258.3</v>
      </c>
      <c r="J60" s="40"/>
    </row>
    <row r="61" spans="1:10" ht="63.95" customHeight="1" x14ac:dyDescent="0.2">
      <c r="A61" s="223" t="s">
        <v>13</v>
      </c>
      <c r="B61" s="216">
        <v>222</v>
      </c>
      <c r="C61" s="224">
        <v>2</v>
      </c>
      <c r="D61" s="225">
        <v>3</v>
      </c>
      <c r="E61" s="226" t="s">
        <v>42</v>
      </c>
      <c r="F61" s="227">
        <v>100</v>
      </c>
      <c r="G61" s="198">
        <f>G62</f>
        <v>236.9</v>
      </c>
      <c r="H61" s="198">
        <f>H62</f>
        <v>246.1</v>
      </c>
      <c r="I61" s="14">
        <f>I62</f>
        <v>255.7</v>
      </c>
      <c r="J61" s="9"/>
    </row>
    <row r="62" spans="1:10" ht="32.1" customHeight="1" x14ac:dyDescent="0.2">
      <c r="A62" s="223" t="s">
        <v>43</v>
      </c>
      <c r="B62" s="216">
        <v>222</v>
      </c>
      <c r="C62" s="224">
        <v>2</v>
      </c>
      <c r="D62" s="225">
        <v>3</v>
      </c>
      <c r="E62" s="226" t="s">
        <v>42</v>
      </c>
      <c r="F62" s="227">
        <v>120</v>
      </c>
      <c r="G62" s="198">
        <f>'Приложение 5'!F62</f>
        <v>236.9</v>
      </c>
      <c r="H62" s="198">
        <f>'Приложение 5'!G62</f>
        <v>246.1</v>
      </c>
      <c r="I62" s="14">
        <f>'Приложение 5'!H62</f>
        <v>255.7</v>
      </c>
      <c r="J62" s="9"/>
    </row>
    <row r="63" spans="1:10" ht="32.1" customHeight="1" x14ac:dyDescent="0.2">
      <c r="A63" s="223" t="s">
        <v>126</v>
      </c>
      <c r="B63" s="216">
        <v>222</v>
      </c>
      <c r="C63" s="224">
        <v>2</v>
      </c>
      <c r="D63" s="225">
        <v>3</v>
      </c>
      <c r="E63" s="226" t="s">
        <v>44</v>
      </c>
      <c r="F63" s="227">
        <v>200</v>
      </c>
      <c r="G63" s="198">
        <f>G64</f>
        <v>11.6</v>
      </c>
      <c r="H63" s="198">
        <f>H64</f>
        <v>6.9</v>
      </c>
      <c r="I63" s="14">
        <f>I64</f>
        <v>2.6</v>
      </c>
      <c r="J63" s="9"/>
    </row>
    <row r="64" spans="1:10" ht="32.1" customHeight="1" x14ac:dyDescent="0.2">
      <c r="A64" s="223" t="s">
        <v>18</v>
      </c>
      <c r="B64" s="216">
        <v>222</v>
      </c>
      <c r="C64" s="224">
        <v>2</v>
      </c>
      <c r="D64" s="225">
        <v>3</v>
      </c>
      <c r="E64" s="226" t="s">
        <v>44</v>
      </c>
      <c r="F64" s="227">
        <v>240</v>
      </c>
      <c r="G64" s="198">
        <f>'Приложение 5'!F64</f>
        <v>11.6</v>
      </c>
      <c r="H64" s="198">
        <f>'Приложение 5'!G64</f>
        <v>6.9</v>
      </c>
      <c r="I64" s="14">
        <f>'Приложение 5'!H64</f>
        <v>2.6</v>
      </c>
      <c r="J64" s="9"/>
    </row>
    <row r="65" spans="1:10" ht="32.1" customHeight="1" x14ac:dyDescent="0.2">
      <c r="A65" s="214" t="s">
        <v>45</v>
      </c>
      <c r="B65" s="215">
        <v>222</v>
      </c>
      <c r="C65" s="219">
        <v>3</v>
      </c>
      <c r="D65" s="225"/>
      <c r="E65" s="226"/>
      <c r="F65" s="227"/>
      <c r="G65" s="197">
        <f>G66</f>
        <v>186</v>
      </c>
      <c r="H65" s="197">
        <f t="shared" ref="H65:I67" si="10">H66</f>
        <v>80</v>
      </c>
      <c r="I65" s="197">
        <f t="shared" si="10"/>
        <v>80</v>
      </c>
      <c r="J65" s="9"/>
    </row>
    <row r="66" spans="1:10" ht="32.1" customHeight="1" x14ac:dyDescent="0.2">
      <c r="A66" s="214" t="s">
        <v>46</v>
      </c>
      <c r="B66" s="215">
        <v>222</v>
      </c>
      <c r="C66" s="219">
        <v>3</v>
      </c>
      <c r="D66" s="220">
        <v>9</v>
      </c>
      <c r="E66" s="221" t="s">
        <v>7</v>
      </c>
      <c r="F66" s="222" t="s">
        <v>7</v>
      </c>
      <c r="G66" s="197">
        <f>G67</f>
        <v>186</v>
      </c>
      <c r="H66" s="197">
        <f t="shared" si="10"/>
        <v>80</v>
      </c>
      <c r="I66" s="197">
        <f t="shared" si="10"/>
        <v>80</v>
      </c>
      <c r="J66" s="9"/>
    </row>
    <row r="67" spans="1:10" ht="63" x14ac:dyDescent="0.2">
      <c r="A67" s="214" t="s">
        <v>143</v>
      </c>
      <c r="B67" s="215">
        <v>222</v>
      </c>
      <c r="C67" s="219">
        <v>3</v>
      </c>
      <c r="D67" s="220">
        <v>9</v>
      </c>
      <c r="E67" s="221" t="s">
        <v>47</v>
      </c>
      <c r="F67" s="222" t="s">
        <v>7</v>
      </c>
      <c r="G67" s="197">
        <f>G68</f>
        <v>186</v>
      </c>
      <c r="H67" s="197">
        <f t="shared" si="10"/>
        <v>80</v>
      </c>
      <c r="I67" s="197">
        <f t="shared" si="10"/>
        <v>80</v>
      </c>
      <c r="J67" s="9"/>
    </row>
    <row r="68" spans="1:10" ht="49.5" customHeight="1" x14ac:dyDescent="0.2">
      <c r="A68" s="223" t="s">
        <v>48</v>
      </c>
      <c r="B68" s="216">
        <v>222</v>
      </c>
      <c r="C68" s="224">
        <v>3</v>
      </c>
      <c r="D68" s="225">
        <v>9</v>
      </c>
      <c r="E68" s="237" t="s">
        <v>49</v>
      </c>
      <c r="F68" s="227" t="s">
        <v>7</v>
      </c>
      <c r="G68" s="198">
        <f t="shared" ref="G68:I69" si="11">G69</f>
        <v>186</v>
      </c>
      <c r="H68" s="198">
        <f t="shared" si="11"/>
        <v>80</v>
      </c>
      <c r="I68" s="14">
        <f t="shared" si="11"/>
        <v>80</v>
      </c>
      <c r="J68" s="9"/>
    </row>
    <row r="69" spans="1:10" ht="32.1" customHeight="1" x14ac:dyDescent="0.2">
      <c r="A69" s="223" t="s">
        <v>126</v>
      </c>
      <c r="B69" s="216">
        <v>222</v>
      </c>
      <c r="C69" s="236">
        <v>3</v>
      </c>
      <c r="D69" s="229">
        <v>9</v>
      </c>
      <c r="E69" s="237" t="s">
        <v>49</v>
      </c>
      <c r="F69" s="231">
        <v>200</v>
      </c>
      <c r="G69" s="173">
        <f t="shared" si="11"/>
        <v>186</v>
      </c>
      <c r="H69" s="173">
        <f t="shared" si="11"/>
        <v>80</v>
      </c>
      <c r="I69" s="24">
        <f t="shared" si="11"/>
        <v>80</v>
      </c>
      <c r="J69" s="9"/>
    </row>
    <row r="70" spans="1:10" ht="32.1" customHeight="1" x14ac:dyDescent="0.2">
      <c r="A70" s="129" t="s">
        <v>18</v>
      </c>
      <c r="B70" s="216">
        <v>222</v>
      </c>
      <c r="C70" s="236">
        <v>3</v>
      </c>
      <c r="D70" s="229">
        <v>9</v>
      </c>
      <c r="E70" s="237" t="s">
        <v>49</v>
      </c>
      <c r="F70" s="231">
        <v>240</v>
      </c>
      <c r="G70" s="173">
        <f>'Приложение 5'!F70</f>
        <v>186</v>
      </c>
      <c r="H70" s="173">
        <f>'Приложение 5'!G70</f>
        <v>80</v>
      </c>
      <c r="I70" s="24">
        <f>'Приложение 5'!H70</f>
        <v>80</v>
      </c>
      <c r="J70" s="9"/>
    </row>
    <row r="71" spans="1:10" ht="15.95" customHeight="1" x14ac:dyDescent="0.2">
      <c r="A71" s="247" t="s">
        <v>51</v>
      </c>
      <c r="B71" s="215">
        <v>222</v>
      </c>
      <c r="C71" s="248">
        <v>4</v>
      </c>
      <c r="D71" s="225"/>
      <c r="E71" s="226"/>
      <c r="F71" s="227"/>
      <c r="G71" s="197">
        <f>G72</f>
        <v>1609.3</v>
      </c>
      <c r="H71" s="197">
        <f t="shared" ref="H71:I72" si="12">H72</f>
        <v>1028.8</v>
      </c>
      <c r="I71" s="197">
        <f t="shared" si="12"/>
        <v>1092</v>
      </c>
      <c r="J71" s="9"/>
    </row>
    <row r="72" spans="1:10" ht="15.95" customHeight="1" x14ac:dyDescent="0.2">
      <c r="A72" s="247" t="s">
        <v>52</v>
      </c>
      <c r="B72" s="215">
        <v>222</v>
      </c>
      <c r="C72" s="248">
        <v>4</v>
      </c>
      <c r="D72" s="233">
        <v>9</v>
      </c>
      <c r="E72" s="249" t="s">
        <v>7</v>
      </c>
      <c r="F72" s="235" t="s">
        <v>7</v>
      </c>
      <c r="G72" s="196">
        <f>G73</f>
        <v>1609.3</v>
      </c>
      <c r="H72" s="196">
        <f t="shared" si="12"/>
        <v>1028.8</v>
      </c>
      <c r="I72" s="196">
        <f t="shared" si="12"/>
        <v>1092</v>
      </c>
      <c r="J72" s="9"/>
    </row>
    <row r="73" spans="1:10" ht="32.1" customHeight="1" x14ac:dyDescent="0.2">
      <c r="A73" s="214" t="s">
        <v>144</v>
      </c>
      <c r="B73" s="215">
        <v>222</v>
      </c>
      <c r="C73" s="219">
        <v>4</v>
      </c>
      <c r="D73" s="220">
        <v>9</v>
      </c>
      <c r="E73" s="221" t="s">
        <v>53</v>
      </c>
      <c r="F73" s="235"/>
      <c r="G73" s="196">
        <f>G74+G81</f>
        <v>1609.3</v>
      </c>
      <c r="H73" s="196">
        <f>H74+H81</f>
        <v>1028.8</v>
      </c>
      <c r="I73" s="19">
        <f>I74+I81</f>
        <v>1092</v>
      </c>
      <c r="J73" s="9"/>
    </row>
    <row r="74" spans="1:10" ht="38.25" customHeight="1" x14ac:dyDescent="0.2">
      <c r="A74" s="214" t="s">
        <v>145</v>
      </c>
      <c r="B74" s="215">
        <v>222</v>
      </c>
      <c r="C74" s="219">
        <v>4</v>
      </c>
      <c r="D74" s="220">
        <v>9</v>
      </c>
      <c r="E74" s="221" t="s">
        <v>54</v>
      </c>
      <c r="F74" s="235"/>
      <c r="G74" s="196">
        <f>G75+G78</f>
        <v>1279.3</v>
      </c>
      <c r="H74" s="196">
        <f>H75</f>
        <v>998.8</v>
      </c>
      <c r="I74" s="19">
        <f>I75</f>
        <v>1062</v>
      </c>
      <c r="J74" s="9"/>
    </row>
    <row r="75" spans="1:10" ht="32.1" customHeight="1" x14ac:dyDescent="0.2">
      <c r="A75" s="223" t="s">
        <v>174</v>
      </c>
      <c r="B75" s="216">
        <v>222</v>
      </c>
      <c r="C75" s="224">
        <v>4</v>
      </c>
      <c r="D75" s="225">
        <v>9</v>
      </c>
      <c r="E75" s="226" t="s">
        <v>55</v>
      </c>
      <c r="F75" s="235"/>
      <c r="G75" s="173">
        <f t="shared" ref="G75:I76" si="13">G76</f>
        <v>1179.3</v>
      </c>
      <c r="H75" s="173">
        <f t="shared" si="13"/>
        <v>998.8</v>
      </c>
      <c r="I75" s="24">
        <f t="shared" si="13"/>
        <v>1062</v>
      </c>
      <c r="J75" s="9"/>
    </row>
    <row r="76" spans="1:10" ht="32.1" customHeight="1" x14ac:dyDescent="0.2">
      <c r="A76" s="223" t="s">
        <v>126</v>
      </c>
      <c r="B76" s="216">
        <v>222</v>
      </c>
      <c r="C76" s="224">
        <v>4</v>
      </c>
      <c r="D76" s="225">
        <v>9</v>
      </c>
      <c r="E76" s="226" t="s">
        <v>55</v>
      </c>
      <c r="F76" s="231">
        <v>200</v>
      </c>
      <c r="G76" s="173">
        <f t="shared" si="13"/>
        <v>1179.3</v>
      </c>
      <c r="H76" s="173">
        <f t="shared" si="13"/>
        <v>998.8</v>
      </c>
      <c r="I76" s="24">
        <f t="shared" si="13"/>
        <v>1062</v>
      </c>
      <c r="J76" s="9"/>
    </row>
    <row r="77" spans="1:10" ht="32.1" customHeight="1" x14ac:dyDescent="0.2">
      <c r="A77" s="129" t="s">
        <v>18</v>
      </c>
      <c r="B77" s="216">
        <v>222</v>
      </c>
      <c r="C77" s="224">
        <v>4</v>
      </c>
      <c r="D77" s="225">
        <v>9</v>
      </c>
      <c r="E77" s="226" t="s">
        <v>55</v>
      </c>
      <c r="F77" s="231">
        <v>240</v>
      </c>
      <c r="G77" s="173">
        <f>'Приложение 5'!F77</f>
        <v>1179.3</v>
      </c>
      <c r="H77" s="173">
        <f>'Приложение 5'!G77</f>
        <v>998.8</v>
      </c>
      <c r="I77" s="24">
        <f>'Приложение 5'!H77</f>
        <v>1062</v>
      </c>
      <c r="J77" s="9"/>
    </row>
    <row r="78" spans="1:10" ht="69.75" customHeight="1" x14ac:dyDescent="0.2">
      <c r="A78" s="251" t="s">
        <v>136</v>
      </c>
      <c r="B78" s="216">
        <v>222</v>
      </c>
      <c r="C78" s="224">
        <v>4</v>
      </c>
      <c r="D78" s="225">
        <v>9</v>
      </c>
      <c r="E78" s="12" t="s">
        <v>181</v>
      </c>
      <c r="F78" s="235"/>
      <c r="G78" s="173">
        <f>G79</f>
        <v>100</v>
      </c>
      <c r="H78" s="173">
        <f t="shared" ref="H78:I79" si="14">H79</f>
        <v>0</v>
      </c>
      <c r="I78" s="24">
        <f t="shared" si="14"/>
        <v>0</v>
      </c>
      <c r="J78" s="9"/>
    </row>
    <row r="79" spans="1:10" ht="32.1" customHeight="1" x14ac:dyDescent="0.2">
      <c r="A79" s="223" t="s">
        <v>126</v>
      </c>
      <c r="B79" s="216">
        <v>222</v>
      </c>
      <c r="C79" s="224">
        <v>4</v>
      </c>
      <c r="D79" s="225">
        <v>9</v>
      </c>
      <c r="E79" s="12" t="s">
        <v>181</v>
      </c>
      <c r="F79" s="231">
        <v>200</v>
      </c>
      <c r="G79" s="173">
        <f>G80</f>
        <v>100</v>
      </c>
      <c r="H79" s="173">
        <f t="shared" si="14"/>
        <v>0</v>
      </c>
      <c r="I79" s="24">
        <f t="shared" si="14"/>
        <v>0</v>
      </c>
      <c r="J79" s="9"/>
    </row>
    <row r="80" spans="1:10" ht="32.1" customHeight="1" x14ac:dyDescent="0.2">
      <c r="A80" s="129" t="s">
        <v>18</v>
      </c>
      <c r="B80" s="216">
        <v>222</v>
      </c>
      <c r="C80" s="224">
        <v>4</v>
      </c>
      <c r="D80" s="225">
        <v>9</v>
      </c>
      <c r="E80" s="12" t="s">
        <v>181</v>
      </c>
      <c r="F80" s="231">
        <v>240</v>
      </c>
      <c r="G80" s="173">
        <f>'Приложение 5'!F80</f>
        <v>100</v>
      </c>
      <c r="H80" s="173">
        <v>0</v>
      </c>
      <c r="I80" s="24">
        <v>0</v>
      </c>
      <c r="J80" s="9"/>
    </row>
    <row r="81" spans="1:10" ht="33" customHeight="1" x14ac:dyDescent="0.2">
      <c r="A81" s="214" t="s">
        <v>175</v>
      </c>
      <c r="B81" s="215">
        <v>222</v>
      </c>
      <c r="C81" s="219">
        <v>4</v>
      </c>
      <c r="D81" s="220">
        <v>9</v>
      </c>
      <c r="E81" s="221" t="s">
        <v>56</v>
      </c>
      <c r="F81" s="235"/>
      <c r="G81" s="196">
        <f t="shared" ref="G81:I83" si="15">G82</f>
        <v>330</v>
      </c>
      <c r="H81" s="196">
        <f t="shared" si="15"/>
        <v>30</v>
      </c>
      <c r="I81" s="19">
        <f t="shared" si="15"/>
        <v>30</v>
      </c>
      <c r="J81" s="9"/>
    </row>
    <row r="82" spans="1:10" ht="32.1" customHeight="1" x14ac:dyDescent="0.2">
      <c r="A82" s="223" t="s">
        <v>176</v>
      </c>
      <c r="B82" s="216">
        <v>222</v>
      </c>
      <c r="C82" s="224">
        <v>4</v>
      </c>
      <c r="D82" s="225">
        <v>9</v>
      </c>
      <c r="E82" s="226" t="s">
        <v>57</v>
      </c>
      <c r="F82" s="235"/>
      <c r="G82" s="173">
        <f t="shared" si="15"/>
        <v>330</v>
      </c>
      <c r="H82" s="173">
        <f t="shared" si="15"/>
        <v>30</v>
      </c>
      <c r="I82" s="24">
        <f t="shared" si="15"/>
        <v>30</v>
      </c>
      <c r="J82" s="9"/>
    </row>
    <row r="83" spans="1:10" ht="32.1" customHeight="1" x14ac:dyDescent="0.2">
      <c r="A83" s="223" t="s">
        <v>126</v>
      </c>
      <c r="B83" s="216">
        <v>222</v>
      </c>
      <c r="C83" s="224">
        <v>4</v>
      </c>
      <c r="D83" s="225">
        <v>9</v>
      </c>
      <c r="E83" s="226" t="s">
        <v>57</v>
      </c>
      <c r="F83" s="231">
        <v>200</v>
      </c>
      <c r="G83" s="173">
        <f t="shared" si="15"/>
        <v>330</v>
      </c>
      <c r="H83" s="173">
        <f t="shared" si="15"/>
        <v>30</v>
      </c>
      <c r="I83" s="24">
        <f t="shared" si="15"/>
        <v>30</v>
      </c>
      <c r="J83" s="9"/>
    </row>
    <row r="84" spans="1:10" ht="32.1" customHeight="1" x14ac:dyDescent="0.2">
      <c r="A84" s="129" t="s">
        <v>18</v>
      </c>
      <c r="B84" s="216">
        <v>222</v>
      </c>
      <c r="C84" s="224">
        <v>4</v>
      </c>
      <c r="D84" s="225">
        <v>9</v>
      </c>
      <c r="E84" s="226" t="s">
        <v>57</v>
      </c>
      <c r="F84" s="231">
        <v>240</v>
      </c>
      <c r="G84" s="173">
        <f>'Приложение 5'!F84</f>
        <v>330</v>
      </c>
      <c r="H84" s="173">
        <f>'Приложение 5'!G84</f>
        <v>30</v>
      </c>
      <c r="I84" s="24">
        <f>'Приложение 5'!H84</f>
        <v>30</v>
      </c>
      <c r="J84" s="9"/>
    </row>
    <row r="85" spans="1:10" ht="15.95" customHeight="1" x14ac:dyDescent="0.2">
      <c r="A85" s="247" t="s">
        <v>59</v>
      </c>
      <c r="B85" s="215">
        <v>222</v>
      </c>
      <c r="C85" s="248">
        <v>5</v>
      </c>
      <c r="D85" s="233" t="s">
        <v>7</v>
      </c>
      <c r="E85" s="249" t="s">
        <v>7</v>
      </c>
      <c r="F85" s="235" t="s">
        <v>7</v>
      </c>
      <c r="G85" s="196">
        <f>G86+G91</f>
        <v>1054.0999999999999</v>
      </c>
      <c r="H85" s="196">
        <f t="shared" ref="H85:I85" si="16">H86+H91</f>
        <v>55</v>
      </c>
      <c r="I85" s="196">
        <f t="shared" si="16"/>
        <v>55</v>
      </c>
      <c r="J85" s="9"/>
    </row>
    <row r="86" spans="1:10" ht="15.95" customHeight="1" x14ac:dyDescent="0.2">
      <c r="A86" s="214" t="s">
        <v>60</v>
      </c>
      <c r="B86" s="215">
        <v>222</v>
      </c>
      <c r="C86" s="219">
        <v>5</v>
      </c>
      <c r="D86" s="220">
        <v>1</v>
      </c>
      <c r="E86" s="221" t="s">
        <v>7</v>
      </c>
      <c r="F86" s="222" t="s">
        <v>7</v>
      </c>
      <c r="G86" s="197">
        <f>G87</f>
        <v>4.0999999999999996</v>
      </c>
      <c r="H86" s="197">
        <f t="shared" ref="H86:I87" si="17">H87</f>
        <v>5</v>
      </c>
      <c r="I86" s="197">
        <f t="shared" si="17"/>
        <v>5</v>
      </c>
      <c r="J86" s="9"/>
    </row>
    <row r="87" spans="1:10" ht="15.95" customHeight="1" x14ac:dyDescent="0.2">
      <c r="A87" s="223" t="s">
        <v>61</v>
      </c>
      <c r="B87" s="216">
        <v>222</v>
      </c>
      <c r="C87" s="224">
        <v>5</v>
      </c>
      <c r="D87" s="225">
        <v>1</v>
      </c>
      <c r="E87" s="226" t="s">
        <v>10</v>
      </c>
      <c r="F87" s="227"/>
      <c r="G87" s="198">
        <f>G88</f>
        <v>4.0999999999999996</v>
      </c>
      <c r="H87" s="198">
        <f t="shared" si="17"/>
        <v>5</v>
      </c>
      <c r="I87" s="198">
        <f t="shared" si="17"/>
        <v>5</v>
      </c>
      <c r="J87" s="9"/>
    </row>
    <row r="88" spans="1:10" ht="18.75" x14ac:dyDescent="0.2">
      <c r="A88" s="129" t="s">
        <v>62</v>
      </c>
      <c r="B88" s="216">
        <v>222</v>
      </c>
      <c r="C88" s="224">
        <v>5</v>
      </c>
      <c r="D88" s="225">
        <v>1</v>
      </c>
      <c r="E88" s="226" t="s">
        <v>63</v>
      </c>
      <c r="F88" s="227"/>
      <c r="G88" s="198">
        <f t="shared" ref="G88:I89" si="18">G89</f>
        <v>4.0999999999999996</v>
      </c>
      <c r="H88" s="198">
        <f t="shared" si="18"/>
        <v>5</v>
      </c>
      <c r="I88" s="14">
        <f t="shared" si="18"/>
        <v>5</v>
      </c>
      <c r="J88" s="9"/>
    </row>
    <row r="89" spans="1:10" ht="32.1" customHeight="1" x14ac:dyDescent="0.2">
      <c r="A89" s="223" t="s">
        <v>126</v>
      </c>
      <c r="B89" s="216">
        <v>222</v>
      </c>
      <c r="C89" s="224">
        <v>5</v>
      </c>
      <c r="D89" s="225">
        <v>1</v>
      </c>
      <c r="E89" s="226" t="s">
        <v>63</v>
      </c>
      <c r="F89" s="227">
        <v>200</v>
      </c>
      <c r="G89" s="198">
        <f t="shared" si="18"/>
        <v>4.0999999999999996</v>
      </c>
      <c r="H89" s="198">
        <f t="shared" si="18"/>
        <v>5</v>
      </c>
      <c r="I89" s="14">
        <f t="shared" si="18"/>
        <v>5</v>
      </c>
      <c r="J89" s="9"/>
    </row>
    <row r="90" spans="1:10" ht="32.1" customHeight="1" x14ac:dyDescent="0.2">
      <c r="A90" s="129" t="s">
        <v>18</v>
      </c>
      <c r="B90" s="216">
        <v>222</v>
      </c>
      <c r="C90" s="224">
        <v>5</v>
      </c>
      <c r="D90" s="225">
        <v>1</v>
      </c>
      <c r="E90" s="226" t="s">
        <v>63</v>
      </c>
      <c r="F90" s="227">
        <v>240</v>
      </c>
      <c r="G90" s="198">
        <f>'Приложение 5'!F90</f>
        <v>4.0999999999999996</v>
      </c>
      <c r="H90" s="198">
        <f>'Приложение 5'!G90</f>
        <v>5</v>
      </c>
      <c r="I90" s="14">
        <f>'Приложение 5'!H90</f>
        <v>5</v>
      </c>
      <c r="J90" s="9"/>
    </row>
    <row r="91" spans="1:10" ht="15.95" customHeight="1" x14ac:dyDescent="0.2">
      <c r="A91" s="247" t="s">
        <v>64</v>
      </c>
      <c r="B91" s="215">
        <v>222</v>
      </c>
      <c r="C91" s="219">
        <v>5</v>
      </c>
      <c r="D91" s="220">
        <v>3</v>
      </c>
      <c r="E91" s="221"/>
      <c r="F91" s="222"/>
      <c r="G91" s="197">
        <f>G92</f>
        <v>1050</v>
      </c>
      <c r="H91" s="197">
        <f t="shared" ref="H91:I91" si="19">H92</f>
        <v>50</v>
      </c>
      <c r="I91" s="197">
        <f t="shared" si="19"/>
        <v>50</v>
      </c>
      <c r="J91" s="9"/>
    </row>
    <row r="92" spans="1:10" ht="32.1" customHeight="1" x14ac:dyDescent="0.2">
      <c r="A92" s="214" t="s">
        <v>149</v>
      </c>
      <c r="B92" s="215">
        <v>222</v>
      </c>
      <c r="C92" s="219">
        <v>5</v>
      </c>
      <c r="D92" s="220">
        <v>3</v>
      </c>
      <c r="E92" s="221" t="s">
        <v>65</v>
      </c>
      <c r="F92" s="222" t="s">
        <v>7</v>
      </c>
      <c r="G92" s="197">
        <f>G93+G97+G101+G105</f>
        <v>1050</v>
      </c>
      <c r="H92" s="197">
        <f>H93+H97+H101+H105</f>
        <v>50</v>
      </c>
      <c r="I92" s="8">
        <f>I93+I97+I101+I105</f>
        <v>50</v>
      </c>
      <c r="J92" s="9"/>
    </row>
    <row r="93" spans="1:10" ht="37.5" customHeight="1" x14ac:dyDescent="0.2">
      <c r="A93" s="223" t="s">
        <v>150</v>
      </c>
      <c r="B93" s="216">
        <v>222</v>
      </c>
      <c r="C93" s="224">
        <v>5</v>
      </c>
      <c r="D93" s="225">
        <v>3</v>
      </c>
      <c r="E93" s="226" t="s">
        <v>66</v>
      </c>
      <c r="F93" s="227"/>
      <c r="G93" s="198">
        <f t="shared" ref="G93:I95" si="20">G94</f>
        <v>590</v>
      </c>
      <c r="H93" s="198">
        <f t="shared" si="20"/>
        <v>30</v>
      </c>
      <c r="I93" s="14">
        <f t="shared" si="20"/>
        <v>30</v>
      </c>
      <c r="J93" s="9"/>
    </row>
    <row r="94" spans="1:10" ht="48" customHeight="1" x14ac:dyDescent="0.2">
      <c r="A94" s="223" t="s">
        <v>177</v>
      </c>
      <c r="B94" s="216">
        <v>222</v>
      </c>
      <c r="C94" s="224">
        <v>5</v>
      </c>
      <c r="D94" s="225">
        <v>3</v>
      </c>
      <c r="E94" s="226" t="s">
        <v>67</v>
      </c>
      <c r="F94" s="227"/>
      <c r="G94" s="198">
        <f t="shared" si="20"/>
        <v>590</v>
      </c>
      <c r="H94" s="198">
        <f t="shared" si="20"/>
        <v>30</v>
      </c>
      <c r="I94" s="14">
        <f t="shared" si="20"/>
        <v>30</v>
      </c>
      <c r="J94" s="9"/>
    </row>
    <row r="95" spans="1:10" ht="32.1" customHeight="1" x14ac:dyDescent="0.2">
      <c r="A95" s="223" t="s">
        <v>126</v>
      </c>
      <c r="B95" s="216">
        <v>222</v>
      </c>
      <c r="C95" s="224">
        <v>5</v>
      </c>
      <c r="D95" s="225">
        <v>3</v>
      </c>
      <c r="E95" s="226" t="s">
        <v>67</v>
      </c>
      <c r="F95" s="227">
        <v>200</v>
      </c>
      <c r="G95" s="198">
        <f t="shared" si="20"/>
        <v>590</v>
      </c>
      <c r="H95" s="198">
        <f t="shared" si="20"/>
        <v>30</v>
      </c>
      <c r="I95" s="14">
        <f t="shared" si="20"/>
        <v>30</v>
      </c>
      <c r="J95" s="9"/>
    </row>
    <row r="96" spans="1:10" ht="30.75" customHeight="1" x14ac:dyDescent="0.2">
      <c r="A96" s="223" t="s">
        <v>18</v>
      </c>
      <c r="B96" s="216">
        <v>222</v>
      </c>
      <c r="C96" s="224">
        <v>5</v>
      </c>
      <c r="D96" s="225">
        <v>3</v>
      </c>
      <c r="E96" s="226" t="s">
        <v>67</v>
      </c>
      <c r="F96" s="227">
        <v>240</v>
      </c>
      <c r="G96" s="198">
        <f>'Приложение 5'!F96</f>
        <v>590</v>
      </c>
      <c r="H96" s="198">
        <f>'Приложение 5'!G96</f>
        <v>30</v>
      </c>
      <c r="I96" s="14">
        <f>'Приложение 5'!H96</f>
        <v>30</v>
      </c>
      <c r="J96" s="9"/>
    </row>
    <row r="97" spans="1:10" ht="53.25" customHeight="1" x14ac:dyDescent="0.2">
      <c r="A97" s="223" t="s">
        <v>182</v>
      </c>
      <c r="B97" s="216">
        <v>222</v>
      </c>
      <c r="C97" s="224">
        <v>5</v>
      </c>
      <c r="D97" s="225">
        <v>3</v>
      </c>
      <c r="E97" s="226" t="s">
        <v>68</v>
      </c>
      <c r="F97" s="227"/>
      <c r="G97" s="198">
        <f t="shared" ref="G97:I99" si="21">G98</f>
        <v>23.3</v>
      </c>
      <c r="H97" s="198">
        <f t="shared" si="21"/>
        <v>0</v>
      </c>
      <c r="I97" s="14">
        <f t="shared" si="21"/>
        <v>0</v>
      </c>
      <c r="J97" s="9"/>
    </row>
    <row r="98" spans="1:10" ht="51" customHeight="1" x14ac:dyDescent="0.2">
      <c r="A98" s="223" t="s">
        <v>183</v>
      </c>
      <c r="B98" s="216">
        <v>222</v>
      </c>
      <c r="C98" s="224">
        <v>5</v>
      </c>
      <c r="D98" s="225">
        <v>3</v>
      </c>
      <c r="E98" s="226" t="s">
        <v>69</v>
      </c>
      <c r="F98" s="227"/>
      <c r="G98" s="198">
        <f t="shared" si="21"/>
        <v>23.3</v>
      </c>
      <c r="H98" s="198">
        <f t="shared" si="21"/>
        <v>0</v>
      </c>
      <c r="I98" s="14">
        <f t="shared" si="21"/>
        <v>0</v>
      </c>
      <c r="J98" s="9"/>
    </row>
    <row r="99" spans="1:10" ht="49.5" customHeight="1" x14ac:dyDescent="0.2">
      <c r="A99" s="223" t="s">
        <v>126</v>
      </c>
      <c r="B99" s="216">
        <v>222</v>
      </c>
      <c r="C99" s="224">
        <v>5</v>
      </c>
      <c r="D99" s="225">
        <v>3</v>
      </c>
      <c r="E99" s="226" t="s">
        <v>69</v>
      </c>
      <c r="F99" s="227">
        <v>200</v>
      </c>
      <c r="G99" s="198">
        <f t="shared" si="21"/>
        <v>23.3</v>
      </c>
      <c r="H99" s="198">
        <f t="shared" si="21"/>
        <v>0</v>
      </c>
      <c r="I99" s="14">
        <f t="shared" si="21"/>
        <v>0</v>
      </c>
      <c r="J99" s="9"/>
    </row>
    <row r="100" spans="1:10" ht="45.75" customHeight="1" x14ac:dyDescent="0.2">
      <c r="A100" s="223" t="s">
        <v>18</v>
      </c>
      <c r="B100" s="216">
        <v>222</v>
      </c>
      <c r="C100" s="224">
        <v>5</v>
      </c>
      <c r="D100" s="225">
        <v>3</v>
      </c>
      <c r="E100" s="226" t="s">
        <v>69</v>
      </c>
      <c r="F100" s="227">
        <v>240</v>
      </c>
      <c r="G100" s="198">
        <f>'Приложение 5'!F100</f>
        <v>23.3</v>
      </c>
      <c r="H100" s="198">
        <v>0</v>
      </c>
      <c r="I100" s="14">
        <v>0</v>
      </c>
      <c r="J100" s="9"/>
    </row>
    <row r="101" spans="1:10" ht="48" customHeight="1" x14ac:dyDescent="0.2">
      <c r="A101" s="223" t="s">
        <v>151</v>
      </c>
      <c r="B101" s="216">
        <v>222</v>
      </c>
      <c r="C101" s="224">
        <v>5</v>
      </c>
      <c r="D101" s="225">
        <v>3</v>
      </c>
      <c r="E101" s="226" t="s">
        <v>70</v>
      </c>
      <c r="F101" s="227"/>
      <c r="G101" s="198">
        <f t="shared" ref="G101:I103" si="22">G102</f>
        <v>5</v>
      </c>
      <c r="H101" s="198">
        <f t="shared" si="22"/>
        <v>10</v>
      </c>
      <c r="I101" s="14">
        <f t="shared" si="22"/>
        <v>10</v>
      </c>
      <c r="J101" s="9"/>
    </row>
    <row r="102" spans="1:10" ht="46.5" customHeight="1" x14ac:dyDescent="0.2">
      <c r="A102" s="223" t="s">
        <v>178</v>
      </c>
      <c r="B102" s="216">
        <v>222</v>
      </c>
      <c r="C102" s="224">
        <v>5</v>
      </c>
      <c r="D102" s="225">
        <v>3</v>
      </c>
      <c r="E102" s="226" t="s">
        <v>71</v>
      </c>
      <c r="F102" s="227"/>
      <c r="G102" s="198">
        <f t="shared" si="22"/>
        <v>5</v>
      </c>
      <c r="H102" s="198">
        <f t="shared" si="22"/>
        <v>10</v>
      </c>
      <c r="I102" s="14">
        <f t="shared" si="22"/>
        <v>10</v>
      </c>
      <c r="J102" s="9"/>
    </row>
    <row r="103" spans="1:10" ht="32.1" customHeight="1" x14ac:dyDescent="0.2">
      <c r="A103" s="223" t="s">
        <v>126</v>
      </c>
      <c r="B103" s="216">
        <v>222</v>
      </c>
      <c r="C103" s="224">
        <v>5</v>
      </c>
      <c r="D103" s="225">
        <v>3</v>
      </c>
      <c r="E103" s="226" t="s">
        <v>71</v>
      </c>
      <c r="F103" s="227">
        <v>200</v>
      </c>
      <c r="G103" s="198">
        <f t="shared" si="22"/>
        <v>5</v>
      </c>
      <c r="H103" s="198">
        <f t="shared" si="22"/>
        <v>10</v>
      </c>
      <c r="I103" s="14">
        <f t="shared" si="22"/>
        <v>10</v>
      </c>
      <c r="J103" s="9"/>
    </row>
    <row r="104" spans="1:10" ht="32.1" customHeight="1" x14ac:dyDescent="0.2">
      <c r="A104" s="223" t="s">
        <v>18</v>
      </c>
      <c r="B104" s="216">
        <v>222</v>
      </c>
      <c r="C104" s="224">
        <v>5</v>
      </c>
      <c r="D104" s="225">
        <v>3</v>
      </c>
      <c r="E104" s="226" t="s">
        <v>71</v>
      </c>
      <c r="F104" s="227">
        <v>240</v>
      </c>
      <c r="G104" s="198">
        <f>'Приложение 5'!F104</f>
        <v>5</v>
      </c>
      <c r="H104" s="198">
        <f>'Приложение 5'!G104</f>
        <v>10</v>
      </c>
      <c r="I104" s="14">
        <f>'Приложение 5'!H104</f>
        <v>10</v>
      </c>
      <c r="J104" s="9"/>
    </row>
    <row r="105" spans="1:10" ht="48" customHeight="1" x14ac:dyDescent="0.2">
      <c r="A105" s="223" t="s">
        <v>153</v>
      </c>
      <c r="B105" s="216">
        <v>222</v>
      </c>
      <c r="C105" s="224">
        <v>5</v>
      </c>
      <c r="D105" s="225">
        <v>3</v>
      </c>
      <c r="E105" s="226" t="s">
        <v>72</v>
      </c>
      <c r="F105" s="227"/>
      <c r="G105" s="198">
        <f t="shared" ref="G105:I107" si="23">G106</f>
        <v>431.7</v>
      </c>
      <c r="H105" s="198">
        <f t="shared" si="23"/>
        <v>10</v>
      </c>
      <c r="I105" s="14">
        <f t="shared" si="23"/>
        <v>10</v>
      </c>
      <c r="J105" s="9"/>
    </row>
    <row r="106" spans="1:10" ht="63.95" customHeight="1" x14ac:dyDescent="0.2">
      <c r="A106" s="223" t="s">
        <v>154</v>
      </c>
      <c r="B106" s="216">
        <v>222</v>
      </c>
      <c r="C106" s="224">
        <v>5</v>
      </c>
      <c r="D106" s="225">
        <v>3</v>
      </c>
      <c r="E106" s="226" t="s">
        <v>73</v>
      </c>
      <c r="F106" s="227"/>
      <c r="G106" s="198">
        <f t="shared" si="23"/>
        <v>431.7</v>
      </c>
      <c r="H106" s="198">
        <f t="shared" si="23"/>
        <v>10</v>
      </c>
      <c r="I106" s="14">
        <f t="shared" si="23"/>
        <v>10</v>
      </c>
      <c r="J106" s="9"/>
    </row>
    <row r="107" spans="1:10" ht="32.1" customHeight="1" x14ac:dyDescent="0.2">
      <c r="A107" s="223" t="s">
        <v>126</v>
      </c>
      <c r="B107" s="216">
        <v>222</v>
      </c>
      <c r="C107" s="224">
        <v>5</v>
      </c>
      <c r="D107" s="225">
        <v>3</v>
      </c>
      <c r="E107" s="226" t="s">
        <v>73</v>
      </c>
      <c r="F107" s="227">
        <v>200</v>
      </c>
      <c r="G107" s="198">
        <f t="shared" si="23"/>
        <v>431.7</v>
      </c>
      <c r="H107" s="198">
        <f t="shared" si="23"/>
        <v>10</v>
      </c>
      <c r="I107" s="14">
        <f t="shared" si="23"/>
        <v>10</v>
      </c>
      <c r="J107" s="9"/>
    </row>
    <row r="108" spans="1:10" ht="32.1" customHeight="1" x14ac:dyDescent="0.2">
      <c r="A108" s="223" t="s">
        <v>18</v>
      </c>
      <c r="B108" s="216">
        <v>222</v>
      </c>
      <c r="C108" s="224">
        <v>5</v>
      </c>
      <c r="D108" s="225">
        <v>3</v>
      </c>
      <c r="E108" s="226" t="s">
        <v>73</v>
      </c>
      <c r="F108" s="227">
        <v>240</v>
      </c>
      <c r="G108" s="198">
        <f>'Приложение 5'!F108</f>
        <v>431.7</v>
      </c>
      <c r="H108" s="198">
        <f>'Приложение 5'!G108</f>
        <v>10</v>
      </c>
      <c r="I108" s="14">
        <f>'Приложение 5'!H108</f>
        <v>10</v>
      </c>
      <c r="J108" s="9"/>
    </row>
    <row r="109" spans="1:10" ht="15.95" customHeight="1" x14ac:dyDescent="0.2">
      <c r="A109" s="253" t="s">
        <v>74</v>
      </c>
      <c r="B109" s="215">
        <v>222</v>
      </c>
      <c r="C109" s="254">
        <v>8</v>
      </c>
      <c r="D109" s="254" t="s">
        <v>7</v>
      </c>
      <c r="E109" s="255" t="s">
        <v>7</v>
      </c>
      <c r="F109" s="256" t="s">
        <v>7</v>
      </c>
      <c r="G109" s="209">
        <f>G110</f>
        <v>8118.4</v>
      </c>
      <c r="H109" s="209">
        <f>H110</f>
        <v>1237.8</v>
      </c>
      <c r="I109" s="53">
        <f>I110</f>
        <v>436.9</v>
      </c>
      <c r="J109" s="9"/>
    </row>
    <row r="110" spans="1:10" ht="15.95" customHeight="1" x14ac:dyDescent="0.2">
      <c r="A110" s="257" t="s">
        <v>75</v>
      </c>
      <c r="B110" s="215">
        <v>222</v>
      </c>
      <c r="C110" s="258">
        <v>8</v>
      </c>
      <c r="D110" s="259">
        <v>1</v>
      </c>
      <c r="E110" s="260" t="s">
        <v>7</v>
      </c>
      <c r="F110" s="261" t="s">
        <v>7</v>
      </c>
      <c r="G110" s="210">
        <f>G111</f>
        <v>8118.4</v>
      </c>
      <c r="H110" s="210">
        <f t="shared" ref="H110:I110" si="24">H111</f>
        <v>1237.8</v>
      </c>
      <c r="I110" s="210">
        <f t="shared" si="24"/>
        <v>436.9</v>
      </c>
      <c r="J110" s="9"/>
    </row>
    <row r="111" spans="1:10" ht="32.1" customHeight="1" x14ac:dyDescent="0.2">
      <c r="A111" s="262" t="s">
        <v>155</v>
      </c>
      <c r="B111" s="215">
        <v>222</v>
      </c>
      <c r="C111" s="233">
        <v>8</v>
      </c>
      <c r="D111" s="233">
        <v>1</v>
      </c>
      <c r="E111" s="234" t="s">
        <v>76</v>
      </c>
      <c r="F111" s="222" t="s">
        <v>7</v>
      </c>
      <c r="G111" s="197">
        <f>G112+G119</f>
        <v>8118.4</v>
      </c>
      <c r="H111" s="197">
        <f t="shared" ref="H111:I111" si="25">H112+H119</f>
        <v>1237.8</v>
      </c>
      <c r="I111" s="197">
        <f t="shared" si="25"/>
        <v>436.9</v>
      </c>
      <c r="J111" s="9"/>
    </row>
    <row r="112" spans="1:10" ht="35.25" customHeight="1" x14ac:dyDescent="0.2">
      <c r="A112" s="180" t="s">
        <v>156</v>
      </c>
      <c r="B112" s="216">
        <v>222</v>
      </c>
      <c r="C112" s="263">
        <v>8</v>
      </c>
      <c r="D112" s="263">
        <v>1</v>
      </c>
      <c r="E112" s="230" t="s">
        <v>77</v>
      </c>
      <c r="F112" s="264"/>
      <c r="G112" s="199">
        <f>G113+G115+G117</f>
        <v>4602</v>
      </c>
      <c r="H112" s="199">
        <f>H113+H115+H117</f>
        <v>1237.8</v>
      </c>
      <c r="I112" s="55">
        <f>I113+I115+I117</f>
        <v>436.9</v>
      </c>
      <c r="J112" s="9"/>
    </row>
    <row r="113" spans="1:10" ht="63.95" customHeight="1" x14ac:dyDescent="0.2">
      <c r="A113" s="228" t="s">
        <v>13</v>
      </c>
      <c r="B113" s="216">
        <v>222</v>
      </c>
      <c r="C113" s="263">
        <v>8</v>
      </c>
      <c r="D113" s="263">
        <v>1</v>
      </c>
      <c r="E113" s="230" t="s">
        <v>77</v>
      </c>
      <c r="F113" s="264">
        <v>100</v>
      </c>
      <c r="G113" s="199">
        <f>G114</f>
        <v>634</v>
      </c>
      <c r="H113" s="199">
        <f>H114</f>
        <v>1237.8</v>
      </c>
      <c r="I113" s="55">
        <f>I114</f>
        <v>436.9</v>
      </c>
      <c r="J113" s="9"/>
    </row>
    <row r="114" spans="1:10" ht="18.75" x14ac:dyDescent="0.25">
      <c r="A114" s="265" t="s">
        <v>78</v>
      </c>
      <c r="B114" s="216">
        <v>222</v>
      </c>
      <c r="C114" s="263">
        <v>8</v>
      </c>
      <c r="D114" s="263">
        <v>1</v>
      </c>
      <c r="E114" s="230" t="s">
        <v>77</v>
      </c>
      <c r="F114" s="264">
        <v>110</v>
      </c>
      <c r="G114" s="199">
        <f>'Приложение 5'!F114</f>
        <v>634</v>
      </c>
      <c r="H114" s="199">
        <f>'Приложение 5'!G114</f>
        <v>1237.8</v>
      </c>
      <c r="I114" s="55">
        <f>'Приложение 5'!H114</f>
        <v>436.9</v>
      </c>
      <c r="J114" s="9"/>
    </row>
    <row r="115" spans="1:10" ht="32.1" customHeight="1" x14ac:dyDescent="0.2">
      <c r="A115" s="228" t="s">
        <v>126</v>
      </c>
      <c r="B115" s="216">
        <v>222</v>
      </c>
      <c r="C115" s="263">
        <v>8</v>
      </c>
      <c r="D115" s="263">
        <v>1</v>
      </c>
      <c r="E115" s="230" t="s">
        <v>77</v>
      </c>
      <c r="F115" s="266">
        <v>200</v>
      </c>
      <c r="G115" s="200">
        <f>G116</f>
        <v>3962</v>
      </c>
      <c r="H115" s="200">
        <f>H116</f>
        <v>0</v>
      </c>
      <c r="I115" s="59">
        <f>I116</f>
        <v>0</v>
      </c>
      <c r="J115" s="9"/>
    </row>
    <row r="116" spans="1:10" ht="32.1" customHeight="1" x14ac:dyDescent="0.2">
      <c r="A116" s="267" t="s">
        <v>18</v>
      </c>
      <c r="B116" s="216">
        <v>222</v>
      </c>
      <c r="C116" s="263">
        <v>8</v>
      </c>
      <c r="D116" s="263">
        <v>1</v>
      </c>
      <c r="E116" s="230" t="s">
        <v>77</v>
      </c>
      <c r="F116" s="268">
        <v>240</v>
      </c>
      <c r="G116" s="211">
        <f>'Приложение 5'!F116</f>
        <v>3962</v>
      </c>
      <c r="H116" s="211">
        <v>0</v>
      </c>
      <c r="I116" s="63">
        <v>0</v>
      </c>
      <c r="J116" s="9"/>
    </row>
    <row r="117" spans="1:10" ht="15.95" customHeight="1" x14ac:dyDescent="0.2">
      <c r="A117" s="228" t="s">
        <v>19</v>
      </c>
      <c r="B117" s="216">
        <v>222</v>
      </c>
      <c r="C117" s="263">
        <v>8</v>
      </c>
      <c r="D117" s="263">
        <v>1</v>
      </c>
      <c r="E117" s="230" t="s">
        <v>77</v>
      </c>
      <c r="F117" s="264">
        <v>800</v>
      </c>
      <c r="G117" s="199">
        <f>G118</f>
        <v>6</v>
      </c>
      <c r="H117" s="199">
        <f>H118</f>
        <v>0</v>
      </c>
      <c r="I117" s="55">
        <f>I118</f>
        <v>0</v>
      </c>
      <c r="J117" s="9"/>
    </row>
    <row r="118" spans="1:10" ht="15.95" customHeight="1" x14ac:dyDescent="0.2">
      <c r="A118" s="228" t="s">
        <v>20</v>
      </c>
      <c r="B118" s="216">
        <v>222</v>
      </c>
      <c r="C118" s="269">
        <v>8</v>
      </c>
      <c r="D118" s="270">
        <v>1</v>
      </c>
      <c r="E118" s="226" t="s">
        <v>77</v>
      </c>
      <c r="F118" s="264">
        <v>850</v>
      </c>
      <c r="G118" s="199">
        <f>'Приложение 5'!F118</f>
        <v>6</v>
      </c>
      <c r="H118" s="199">
        <v>0</v>
      </c>
      <c r="I118" s="55">
        <v>0</v>
      </c>
      <c r="J118" s="9"/>
    </row>
    <row r="119" spans="1:10" ht="49.5" customHeight="1" x14ac:dyDescent="0.2">
      <c r="A119" s="223" t="s">
        <v>135</v>
      </c>
      <c r="B119" s="216">
        <v>222</v>
      </c>
      <c r="C119" s="271">
        <v>8</v>
      </c>
      <c r="D119" s="263">
        <v>1</v>
      </c>
      <c r="E119" s="226" t="s">
        <v>79</v>
      </c>
      <c r="F119" s="266"/>
      <c r="G119" s="200">
        <f>G120+G122</f>
        <v>3516.4</v>
      </c>
      <c r="H119" s="200">
        <f>H120+H122</f>
        <v>0</v>
      </c>
      <c r="I119" s="59">
        <f>I120+I122</f>
        <v>0</v>
      </c>
      <c r="J119" s="9"/>
    </row>
    <row r="120" spans="1:10" ht="63.95" customHeight="1" x14ac:dyDescent="0.2">
      <c r="A120" s="228" t="s">
        <v>13</v>
      </c>
      <c r="B120" s="216">
        <v>222</v>
      </c>
      <c r="C120" s="271">
        <v>8</v>
      </c>
      <c r="D120" s="263">
        <v>1</v>
      </c>
      <c r="E120" s="226" t="s">
        <v>79</v>
      </c>
      <c r="F120" s="266">
        <v>100</v>
      </c>
      <c r="G120" s="200">
        <f>G121</f>
        <v>3262.4</v>
      </c>
      <c r="H120" s="200">
        <f>H121</f>
        <v>0</v>
      </c>
      <c r="I120" s="59">
        <f>I121</f>
        <v>0</v>
      </c>
      <c r="J120" s="9"/>
    </row>
    <row r="121" spans="1:10" ht="15.95" customHeight="1" x14ac:dyDescent="0.25">
      <c r="A121" s="265" t="s">
        <v>78</v>
      </c>
      <c r="B121" s="216">
        <v>222</v>
      </c>
      <c r="C121" s="271">
        <v>8</v>
      </c>
      <c r="D121" s="263">
        <v>1</v>
      </c>
      <c r="E121" s="226" t="s">
        <v>79</v>
      </c>
      <c r="F121" s="266">
        <v>110</v>
      </c>
      <c r="G121" s="200">
        <f>'Приложение 5'!F121</f>
        <v>3262.4</v>
      </c>
      <c r="H121" s="200">
        <v>0</v>
      </c>
      <c r="I121" s="59">
        <v>0</v>
      </c>
      <c r="J121" s="9"/>
    </row>
    <row r="122" spans="1:10" ht="32.1" customHeight="1" x14ac:dyDescent="0.2">
      <c r="A122" s="267" t="s">
        <v>58</v>
      </c>
      <c r="B122" s="216">
        <v>222</v>
      </c>
      <c r="C122" s="271">
        <v>8</v>
      </c>
      <c r="D122" s="263">
        <v>1</v>
      </c>
      <c r="E122" s="226" t="s">
        <v>79</v>
      </c>
      <c r="F122" s="266">
        <v>200</v>
      </c>
      <c r="G122" s="200">
        <f>G123</f>
        <v>254</v>
      </c>
      <c r="H122" s="200">
        <f>H123</f>
        <v>0</v>
      </c>
      <c r="I122" s="59">
        <f>I123</f>
        <v>0</v>
      </c>
      <c r="J122" s="9"/>
    </row>
    <row r="123" spans="1:10" ht="32.1" customHeight="1" x14ac:dyDescent="0.2">
      <c r="A123" s="267" t="s">
        <v>18</v>
      </c>
      <c r="B123" s="216">
        <v>222</v>
      </c>
      <c r="C123" s="271">
        <v>8</v>
      </c>
      <c r="D123" s="263">
        <v>1</v>
      </c>
      <c r="E123" s="226" t="s">
        <v>79</v>
      </c>
      <c r="F123" s="266">
        <v>240</v>
      </c>
      <c r="G123" s="200">
        <f>'Приложение 5'!F123</f>
        <v>254</v>
      </c>
      <c r="H123" s="200">
        <v>0</v>
      </c>
      <c r="I123" s="59">
        <v>0</v>
      </c>
      <c r="J123" s="9"/>
    </row>
    <row r="124" spans="1:10" ht="15.95" customHeight="1" x14ac:dyDescent="0.2">
      <c r="A124" s="247" t="s">
        <v>81</v>
      </c>
      <c r="B124" s="215">
        <v>222</v>
      </c>
      <c r="C124" s="272">
        <v>10</v>
      </c>
      <c r="D124" s="263"/>
      <c r="E124" s="226"/>
      <c r="F124" s="266"/>
      <c r="G124" s="196">
        <f t="shared" ref="G124:I128" si="26">G125</f>
        <v>170.6</v>
      </c>
      <c r="H124" s="196">
        <f t="shared" si="26"/>
        <v>160</v>
      </c>
      <c r="I124" s="19">
        <f t="shared" si="26"/>
        <v>160</v>
      </c>
      <c r="J124" s="9"/>
    </row>
    <row r="125" spans="1:10" ht="15.95" customHeight="1" x14ac:dyDescent="0.2">
      <c r="A125" s="273" t="s">
        <v>82</v>
      </c>
      <c r="B125" s="215">
        <v>222</v>
      </c>
      <c r="C125" s="272">
        <v>10</v>
      </c>
      <c r="D125" s="254">
        <v>1</v>
      </c>
      <c r="E125" s="255" t="s">
        <v>7</v>
      </c>
      <c r="F125" s="256" t="s">
        <v>7</v>
      </c>
      <c r="G125" s="209">
        <f t="shared" si="26"/>
        <v>170.6</v>
      </c>
      <c r="H125" s="209">
        <f t="shared" si="26"/>
        <v>160</v>
      </c>
      <c r="I125" s="53">
        <f t="shared" si="26"/>
        <v>160</v>
      </c>
      <c r="J125" s="9"/>
    </row>
    <row r="126" spans="1:10" ht="15.95" customHeight="1" x14ac:dyDescent="0.2">
      <c r="A126" s="274" t="s">
        <v>83</v>
      </c>
      <c r="B126" s="216">
        <v>222</v>
      </c>
      <c r="C126" s="275">
        <v>10</v>
      </c>
      <c r="D126" s="276">
        <v>1</v>
      </c>
      <c r="E126" s="250" t="s">
        <v>10</v>
      </c>
      <c r="F126" s="268" t="s">
        <v>7</v>
      </c>
      <c r="G126" s="211">
        <f t="shared" si="26"/>
        <v>170.6</v>
      </c>
      <c r="H126" s="211">
        <f t="shared" si="26"/>
        <v>160</v>
      </c>
      <c r="I126" s="63">
        <f t="shared" si="26"/>
        <v>160</v>
      </c>
      <c r="J126" s="9"/>
    </row>
    <row r="127" spans="1:10" ht="32.1" customHeight="1" x14ac:dyDescent="0.2">
      <c r="A127" s="277" t="s">
        <v>84</v>
      </c>
      <c r="B127" s="216">
        <v>222</v>
      </c>
      <c r="C127" s="269">
        <v>10</v>
      </c>
      <c r="D127" s="270">
        <v>1</v>
      </c>
      <c r="E127" s="226" t="s">
        <v>124</v>
      </c>
      <c r="F127" s="264" t="s">
        <v>7</v>
      </c>
      <c r="G127" s="199">
        <f t="shared" si="26"/>
        <v>170.6</v>
      </c>
      <c r="H127" s="199">
        <f t="shared" si="26"/>
        <v>160</v>
      </c>
      <c r="I127" s="55">
        <f t="shared" si="26"/>
        <v>160</v>
      </c>
      <c r="J127" s="9"/>
    </row>
    <row r="128" spans="1:10" ht="15.95" customHeight="1" x14ac:dyDescent="0.2">
      <c r="A128" s="278" t="s">
        <v>85</v>
      </c>
      <c r="B128" s="216">
        <v>222</v>
      </c>
      <c r="C128" s="271">
        <v>10</v>
      </c>
      <c r="D128" s="263">
        <v>1</v>
      </c>
      <c r="E128" s="226" t="s">
        <v>124</v>
      </c>
      <c r="F128" s="266">
        <v>300</v>
      </c>
      <c r="G128" s="200">
        <f t="shared" si="26"/>
        <v>170.6</v>
      </c>
      <c r="H128" s="200">
        <f t="shared" si="26"/>
        <v>160</v>
      </c>
      <c r="I128" s="59">
        <f t="shared" si="26"/>
        <v>160</v>
      </c>
      <c r="J128" s="9"/>
    </row>
    <row r="129" spans="1:10" ht="31.5" customHeight="1" x14ac:dyDescent="0.2">
      <c r="A129" s="129" t="s">
        <v>128</v>
      </c>
      <c r="B129" s="216">
        <v>222</v>
      </c>
      <c r="C129" s="271">
        <v>10</v>
      </c>
      <c r="D129" s="263">
        <v>1</v>
      </c>
      <c r="E129" s="230" t="s">
        <v>124</v>
      </c>
      <c r="F129" s="266">
        <v>320</v>
      </c>
      <c r="G129" s="200">
        <f>'Приложение 5'!F129</f>
        <v>170.6</v>
      </c>
      <c r="H129" s="200">
        <f>'Приложение 5'!G129</f>
        <v>160</v>
      </c>
      <c r="I129" s="59">
        <f>'Приложение 5'!H129</f>
        <v>160</v>
      </c>
      <c r="J129" s="9"/>
    </row>
    <row r="130" spans="1:10" ht="15.95" customHeight="1" x14ac:dyDescent="0.2">
      <c r="A130" s="279" t="s">
        <v>86</v>
      </c>
      <c r="B130" s="215">
        <v>222</v>
      </c>
      <c r="C130" s="280">
        <v>11</v>
      </c>
      <c r="D130" s="281" t="s">
        <v>7</v>
      </c>
      <c r="E130" s="282" t="s">
        <v>7</v>
      </c>
      <c r="F130" s="283" t="s">
        <v>7</v>
      </c>
      <c r="G130" s="212">
        <f>G131+G140</f>
        <v>4752.2999999999993</v>
      </c>
      <c r="H130" s="212">
        <f>H131</f>
        <v>1188.2</v>
      </c>
      <c r="I130" s="68">
        <f>I131</f>
        <v>436.9</v>
      </c>
      <c r="J130" s="9"/>
    </row>
    <row r="131" spans="1:10" ht="31.5" x14ac:dyDescent="0.2">
      <c r="A131" s="262" t="s">
        <v>157</v>
      </c>
      <c r="B131" s="215">
        <v>222</v>
      </c>
      <c r="C131" s="233">
        <v>11</v>
      </c>
      <c r="D131" s="233">
        <v>2</v>
      </c>
      <c r="E131" s="234" t="s">
        <v>88</v>
      </c>
      <c r="F131" s="235"/>
      <c r="G131" s="165">
        <f>G132+G135+G137</f>
        <v>2889.2</v>
      </c>
      <c r="H131" s="165">
        <f>H132+H140</f>
        <v>1188.2</v>
      </c>
      <c r="I131" s="165">
        <f>I132+I140</f>
        <v>436.9</v>
      </c>
      <c r="J131" s="9"/>
    </row>
    <row r="132" spans="1:10" ht="31.5" x14ac:dyDescent="0.2">
      <c r="A132" s="180" t="s">
        <v>172</v>
      </c>
      <c r="B132" s="216">
        <v>222</v>
      </c>
      <c r="C132" s="263">
        <v>11</v>
      </c>
      <c r="D132" s="263">
        <v>2</v>
      </c>
      <c r="E132" s="230" t="s">
        <v>88</v>
      </c>
      <c r="F132" s="266" t="s">
        <v>7</v>
      </c>
      <c r="G132" s="170">
        <f t="shared" ref="G132:I132" si="27">G133</f>
        <v>478.2</v>
      </c>
      <c r="H132" s="170">
        <f t="shared" si="27"/>
        <v>1188.2</v>
      </c>
      <c r="I132" s="151">
        <f t="shared" si="27"/>
        <v>436.9</v>
      </c>
      <c r="J132" s="9"/>
    </row>
    <row r="133" spans="1:10" ht="31.5" customHeight="1" x14ac:dyDescent="0.2">
      <c r="A133" s="180" t="s">
        <v>13</v>
      </c>
      <c r="B133" s="216">
        <v>222</v>
      </c>
      <c r="C133" s="263">
        <v>11</v>
      </c>
      <c r="D133" s="263">
        <v>2</v>
      </c>
      <c r="E133" s="230" t="s">
        <v>88</v>
      </c>
      <c r="F133" s="264">
        <v>100</v>
      </c>
      <c r="G133" s="169">
        <f>G134</f>
        <v>478.2</v>
      </c>
      <c r="H133" s="169">
        <f>H134</f>
        <v>1188.2</v>
      </c>
      <c r="I133" s="150">
        <f>I134</f>
        <v>436.9</v>
      </c>
      <c r="J133" s="9"/>
    </row>
    <row r="134" spans="1:10" ht="36" customHeight="1" x14ac:dyDescent="0.2">
      <c r="A134" s="284" t="s">
        <v>78</v>
      </c>
      <c r="B134" s="216">
        <v>222</v>
      </c>
      <c r="C134" s="263">
        <v>11</v>
      </c>
      <c r="D134" s="263">
        <v>2</v>
      </c>
      <c r="E134" s="230" t="s">
        <v>88</v>
      </c>
      <c r="F134" s="264">
        <v>110</v>
      </c>
      <c r="G134" s="169">
        <f>'Приложение 5'!F135</f>
        <v>478.2</v>
      </c>
      <c r="H134" s="169">
        <f>'Приложение 5'!G135</f>
        <v>1188.2</v>
      </c>
      <c r="I134" s="150">
        <f>'Приложение 5'!H135</f>
        <v>436.9</v>
      </c>
      <c r="J134" s="9"/>
    </row>
    <row r="135" spans="1:10" ht="36" customHeight="1" x14ac:dyDescent="0.2">
      <c r="A135" s="251" t="s">
        <v>126</v>
      </c>
      <c r="B135" s="216">
        <v>222</v>
      </c>
      <c r="C135" s="263">
        <v>11</v>
      </c>
      <c r="D135" s="263">
        <v>2</v>
      </c>
      <c r="E135" s="230" t="s">
        <v>88</v>
      </c>
      <c r="F135" s="266">
        <v>200</v>
      </c>
      <c r="G135" s="170">
        <f>G136</f>
        <v>2315</v>
      </c>
      <c r="H135" s="170">
        <f>H136</f>
        <v>0</v>
      </c>
      <c r="I135" s="151">
        <f>I136</f>
        <v>0</v>
      </c>
      <c r="J135" s="9"/>
    </row>
    <row r="136" spans="1:10" ht="15.95" customHeight="1" x14ac:dyDescent="0.2">
      <c r="A136" s="285" t="s">
        <v>18</v>
      </c>
      <c r="B136" s="216">
        <v>222</v>
      </c>
      <c r="C136" s="263">
        <v>11</v>
      </c>
      <c r="D136" s="263">
        <v>2</v>
      </c>
      <c r="E136" s="230" t="s">
        <v>88</v>
      </c>
      <c r="F136" s="268">
        <v>240</v>
      </c>
      <c r="G136" s="171">
        <f>'Приложение 5'!F137</f>
        <v>2315</v>
      </c>
      <c r="H136" s="171">
        <v>0</v>
      </c>
      <c r="I136" s="152">
        <v>0</v>
      </c>
      <c r="J136" s="9"/>
    </row>
    <row r="137" spans="1:10" ht="18" customHeight="1" x14ac:dyDescent="0.2">
      <c r="A137" s="180" t="s">
        <v>19</v>
      </c>
      <c r="B137" s="216">
        <v>222</v>
      </c>
      <c r="C137" s="263">
        <v>11</v>
      </c>
      <c r="D137" s="263">
        <v>2</v>
      </c>
      <c r="E137" s="230" t="s">
        <v>88</v>
      </c>
      <c r="F137" s="264">
        <v>800</v>
      </c>
      <c r="G137" s="169">
        <f>'Приложение 5'!F138</f>
        <v>96</v>
      </c>
      <c r="H137" s="169">
        <f>H139</f>
        <v>0</v>
      </c>
      <c r="I137" s="150">
        <f>I139</f>
        <v>0</v>
      </c>
      <c r="J137" s="9"/>
    </row>
    <row r="138" spans="1:10" ht="18" customHeight="1" x14ac:dyDescent="0.2">
      <c r="A138" s="182" t="s">
        <v>39</v>
      </c>
      <c r="B138" s="20">
        <v>222</v>
      </c>
      <c r="C138" s="288">
        <v>11</v>
      </c>
      <c r="D138" s="287" t="s">
        <v>184</v>
      </c>
      <c r="E138" s="230" t="s">
        <v>88</v>
      </c>
      <c r="F138" s="264">
        <v>830</v>
      </c>
      <c r="G138" s="169">
        <f>'Приложение 5'!F139</f>
        <v>35</v>
      </c>
      <c r="H138" s="169">
        <v>0</v>
      </c>
      <c r="I138" s="150">
        <v>0</v>
      </c>
      <c r="J138" s="9"/>
    </row>
    <row r="139" spans="1:10" ht="32.1" customHeight="1" x14ac:dyDescent="0.2">
      <c r="A139" s="180" t="s">
        <v>20</v>
      </c>
      <c r="B139" s="216">
        <v>222</v>
      </c>
      <c r="C139" s="263">
        <v>11</v>
      </c>
      <c r="D139" s="263">
        <v>2</v>
      </c>
      <c r="E139" s="230" t="s">
        <v>88</v>
      </c>
      <c r="F139" s="264">
        <v>850</v>
      </c>
      <c r="G139" s="169">
        <f>'Приложение 5'!F140</f>
        <v>61</v>
      </c>
      <c r="H139" s="169">
        <v>0</v>
      </c>
      <c r="I139" s="150">
        <v>0</v>
      </c>
      <c r="J139" s="9"/>
    </row>
    <row r="140" spans="1:10" ht="32.1" customHeight="1" x14ac:dyDescent="0.2">
      <c r="A140" s="251" t="s">
        <v>136</v>
      </c>
      <c r="B140" s="216">
        <v>222</v>
      </c>
      <c r="C140" s="263">
        <v>11</v>
      </c>
      <c r="D140" s="263">
        <v>2</v>
      </c>
      <c r="E140" s="226" t="s">
        <v>142</v>
      </c>
      <c r="F140" s="266"/>
      <c r="G140" s="170">
        <f>G141</f>
        <v>1863.1</v>
      </c>
      <c r="H140" s="170">
        <f t="shared" ref="H140:I140" si="28">H141</f>
        <v>0</v>
      </c>
      <c r="I140" s="170">
        <f t="shared" si="28"/>
        <v>0</v>
      </c>
      <c r="J140" s="9"/>
    </row>
    <row r="141" spans="1:10" ht="32.1" customHeight="1" x14ac:dyDescent="0.2">
      <c r="A141" s="180" t="s">
        <v>13</v>
      </c>
      <c r="B141" s="216">
        <v>222</v>
      </c>
      <c r="C141" s="263">
        <v>11</v>
      </c>
      <c r="D141" s="263">
        <v>2</v>
      </c>
      <c r="E141" s="226" t="s">
        <v>142</v>
      </c>
      <c r="F141" s="266">
        <v>100</v>
      </c>
      <c r="G141" s="170">
        <f>G142</f>
        <v>1863.1</v>
      </c>
      <c r="H141" s="170">
        <f>H142</f>
        <v>0</v>
      </c>
      <c r="I141" s="151">
        <f>I142</f>
        <v>0</v>
      </c>
      <c r="J141" s="9"/>
    </row>
    <row r="142" spans="1:10" ht="20.100000000000001" customHeight="1" x14ac:dyDescent="0.2">
      <c r="A142" s="284" t="s">
        <v>78</v>
      </c>
      <c r="B142" s="216">
        <v>222</v>
      </c>
      <c r="C142" s="263">
        <v>11</v>
      </c>
      <c r="D142" s="263">
        <v>2</v>
      </c>
      <c r="E142" s="226" t="s">
        <v>142</v>
      </c>
      <c r="F142" s="266">
        <v>110</v>
      </c>
      <c r="G142" s="170">
        <f>'Приложение 5'!F143</f>
        <v>1863.1</v>
      </c>
      <c r="H142" s="170">
        <v>0</v>
      </c>
      <c r="I142" s="151">
        <v>0</v>
      </c>
      <c r="J142" s="9"/>
    </row>
    <row r="143" spans="1:10" ht="20.100000000000001" customHeight="1" x14ac:dyDescent="0.2">
      <c r="A143" s="262" t="s">
        <v>90</v>
      </c>
      <c r="B143" s="215">
        <v>222</v>
      </c>
      <c r="C143" s="233">
        <v>99</v>
      </c>
      <c r="D143" s="233">
        <v>99</v>
      </c>
      <c r="E143" s="234"/>
      <c r="F143" s="235"/>
      <c r="G143" s="196">
        <f t="shared" ref="G143:I146" si="29">G144</f>
        <v>0</v>
      </c>
      <c r="H143" s="196">
        <f t="shared" si="29"/>
        <v>202.4</v>
      </c>
      <c r="I143" s="19">
        <f t="shared" si="29"/>
        <v>348.8</v>
      </c>
      <c r="J143" s="9"/>
    </row>
    <row r="144" spans="1:10" ht="20.100000000000001" customHeight="1" x14ac:dyDescent="0.2">
      <c r="A144" s="180" t="s">
        <v>9</v>
      </c>
      <c r="B144" s="216">
        <v>222</v>
      </c>
      <c r="C144" s="229">
        <v>99</v>
      </c>
      <c r="D144" s="229">
        <v>99</v>
      </c>
      <c r="E144" s="230" t="s">
        <v>10</v>
      </c>
      <c r="F144" s="231"/>
      <c r="G144" s="173">
        <f t="shared" si="29"/>
        <v>0</v>
      </c>
      <c r="H144" s="173">
        <f t="shared" si="29"/>
        <v>202.4</v>
      </c>
      <c r="I144" s="24">
        <f t="shared" si="29"/>
        <v>348.8</v>
      </c>
      <c r="J144" s="9"/>
    </row>
    <row r="145" spans="1:10" ht="20.100000000000001" customHeight="1" x14ac:dyDescent="0.2">
      <c r="A145" s="180" t="s">
        <v>90</v>
      </c>
      <c r="B145" s="216">
        <v>222</v>
      </c>
      <c r="C145" s="229">
        <v>99</v>
      </c>
      <c r="D145" s="229">
        <v>99</v>
      </c>
      <c r="E145" s="230" t="s">
        <v>91</v>
      </c>
      <c r="F145" s="231"/>
      <c r="G145" s="173">
        <f t="shared" si="29"/>
        <v>0</v>
      </c>
      <c r="H145" s="173">
        <f t="shared" si="29"/>
        <v>202.4</v>
      </c>
      <c r="I145" s="24">
        <f t="shared" si="29"/>
        <v>348.8</v>
      </c>
      <c r="J145" s="9"/>
    </row>
    <row r="146" spans="1:10" ht="20.100000000000001" customHeight="1" x14ac:dyDescent="0.2">
      <c r="A146" s="180" t="s">
        <v>90</v>
      </c>
      <c r="B146" s="216">
        <v>222</v>
      </c>
      <c r="C146" s="229">
        <v>99</v>
      </c>
      <c r="D146" s="229">
        <v>99</v>
      </c>
      <c r="E146" s="230" t="s">
        <v>91</v>
      </c>
      <c r="F146" s="231">
        <v>900</v>
      </c>
      <c r="G146" s="173">
        <f t="shared" si="29"/>
        <v>0</v>
      </c>
      <c r="H146" s="173">
        <f t="shared" si="29"/>
        <v>202.4</v>
      </c>
      <c r="I146" s="24">
        <f t="shared" si="29"/>
        <v>348.8</v>
      </c>
      <c r="J146" s="9"/>
    </row>
    <row r="147" spans="1:10" ht="20.100000000000001" customHeight="1" x14ac:dyDescent="0.2">
      <c r="A147" s="180" t="s">
        <v>90</v>
      </c>
      <c r="B147" s="216">
        <v>222</v>
      </c>
      <c r="C147" s="229">
        <v>99</v>
      </c>
      <c r="D147" s="229">
        <v>99</v>
      </c>
      <c r="E147" s="230" t="s">
        <v>91</v>
      </c>
      <c r="F147" s="231">
        <v>990</v>
      </c>
      <c r="G147" s="173">
        <f>'Приложение 5'!F149</f>
        <v>0</v>
      </c>
      <c r="H147" s="173">
        <f>'Приложение 5'!G149</f>
        <v>202.4</v>
      </c>
      <c r="I147" s="173">
        <f>'Приложение 5'!H149</f>
        <v>348.8</v>
      </c>
      <c r="J147" s="9"/>
    </row>
    <row r="148" spans="1:10" ht="18.75" x14ac:dyDescent="0.25">
      <c r="A148" s="316" t="s">
        <v>92</v>
      </c>
      <c r="B148" s="317"/>
      <c r="C148" s="317"/>
      <c r="D148" s="317"/>
      <c r="E148" s="317"/>
      <c r="F148" s="318"/>
      <c r="G148" s="174">
        <f>G130+G124+G109+G85+G71+G65+G58+G10</f>
        <v>22718.1</v>
      </c>
      <c r="H148" s="174">
        <f>H10+H58+H65+H71+H85+H109+H124+H130+H142+H143</f>
        <v>8349.1</v>
      </c>
      <c r="I148" s="174">
        <f>I10+I58+I65+I71+I85+I109+I124+I130+I142+I143</f>
        <v>7234</v>
      </c>
      <c r="J148" s="9"/>
    </row>
    <row r="149" spans="1:10" ht="15.75" x14ac:dyDescent="0.25">
      <c r="A149" s="75"/>
      <c r="B149" s="75"/>
      <c r="C149" s="76"/>
      <c r="D149" s="76"/>
      <c r="E149" s="27"/>
      <c r="F149" s="77"/>
      <c r="G149" s="77"/>
      <c r="H149" s="77"/>
      <c r="I149" s="78"/>
      <c r="J149" s="79"/>
    </row>
    <row r="150" spans="1:10" ht="12" customHeight="1" x14ac:dyDescent="0.25">
      <c r="A150" s="80"/>
      <c r="B150" s="75"/>
      <c r="C150" s="81"/>
      <c r="D150" s="81"/>
      <c r="E150" s="82"/>
      <c r="F150" s="83"/>
      <c r="G150" s="83"/>
      <c r="H150" s="83"/>
      <c r="I150" s="84"/>
      <c r="J150" s="79"/>
    </row>
    <row r="151" spans="1:10" ht="12.75" customHeight="1" x14ac:dyDescent="0.25">
      <c r="A151" s="75"/>
      <c r="B151" s="75"/>
      <c r="C151" s="81"/>
      <c r="D151" s="81"/>
      <c r="E151" s="85"/>
      <c r="F151" s="83"/>
      <c r="G151" s="83"/>
      <c r="H151" s="83"/>
      <c r="I151" s="84"/>
      <c r="J151" s="79"/>
    </row>
    <row r="152" spans="1:10" ht="12.75" customHeight="1" x14ac:dyDescent="0.25">
      <c r="A152" s="75"/>
      <c r="B152" s="75"/>
      <c r="C152" s="86"/>
      <c r="D152" s="86"/>
      <c r="E152" s="85"/>
      <c r="F152" s="83"/>
      <c r="G152" s="83"/>
      <c r="H152" s="83"/>
      <c r="I152" s="84"/>
      <c r="J152" s="79"/>
    </row>
    <row r="153" spans="1:10" ht="12.75" customHeight="1" x14ac:dyDescent="0.2">
      <c r="A153" s="75"/>
      <c r="B153" s="75"/>
      <c r="C153" s="87"/>
      <c r="D153" s="87"/>
      <c r="E153" s="84"/>
      <c r="F153" s="87"/>
      <c r="G153" s="87"/>
      <c r="H153" s="87"/>
      <c r="I153" s="87"/>
      <c r="J153" s="79"/>
    </row>
    <row r="154" spans="1:10" ht="14.25" customHeight="1" x14ac:dyDescent="0.2">
      <c r="A154" s="75"/>
      <c r="B154" s="75"/>
      <c r="C154" s="86"/>
      <c r="D154" s="86"/>
      <c r="E154" s="87"/>
      <c r="F154" s="83"/>
      <c r="G154" s="83"/>
      <c r="H154" s="83"/>
      <c r="I154" s="84"/>
      <c r="J154" s="79"/>
    </row>
    <row r="155" spans="1:10" ht="15.75" x14ac:dyDescent="0.25">
      <c r="A155" s="76"/>
      <c r="B155" s="85"/>
      <c r="C155" s="88"/>
      <c r="D155" s="88"/>
      <c r="E155" s="84"/>
      <c r="F155" s="88"/>
      <c r="G155" s="88"/>
      <c r="H155" s="88"/>
      <c r="I155" s="88"/>
    </row>
    <row r="156" spans="1:10" ht="15.75" x14ac:dyDescent="0.25">
      <c r="A156" s="89"/>
      <c r="B156" s="89"/>
    </row>
    <row r="157" spans="1:10" ht="15.75" x14ac:dyDescent="0.25">
      <c r="A157" s="89"/>
      <c r="B157" s="89"/>
    </row>
    <row r="158" spans="1:10" ht="15" x14ac:dyDescent="0.2">
      <c r="A158" s="90"/>
      <c r="B158" s="90"/>
    </row>
    <row r="159" spans="1:10" ht="15" x14ac:dyDescent="0.2">
      <c r="A159" s="91"/>
      <c r="B159" s="91"/>
    </row>
    <row r="160" spans="1:10" ht="15" x14ac:dyDescent="0.2">
      <c r="A160" s="90"/>
      <c r="B160" s="90"/>
    </row>
  </sheetData>
  <mergeCells count="12">
    <mergeCell ref="F1:I1"/>
    <mergeCell ref="E3:I3"/>
    <mergeCell ref="A5:I5"/>
    <mergeCell ref="A148:F148"/>
    <mergeCell ref="F7:F8"/>
    <mergeCell ref="G7:I7"/>
    <mergeCell ref="G2:I2"/>
    <mergeCell ref="A7:A8"/>
    <mergeCell ref="B7:B8"/>
    <mergeCell ref="C7:C8"/>
    <mergeCell ref="D7:D8"/>
    <mergeCell ref="E7:E8"/>
  </mergeCells>
  <printOptions horizontalCentered="1"/>
  <pageMargins left="0.98425196850393704" right="0" top="0" bottom="0" header="0.51181102362204722" footer="0.51181102362204722"/>
  <pageSetup paperSize="9" scale="64" fitToHeight="0" orientation="portrait" r:id="rId1"/>
  <headerFooter alignWithMargins="0"/>
  <ignoredErrors>
    <ignoredError sqref="G45:I50 G15:I22 G42:I44 G32:I40 G31 G41 G64:I64 G55:I55 G54 G52:I53 G51 G70:I77 G81:I93 G96:I99 G104:I115 G117:I117 G116 G121:I137 G142 G80 G57:I62 G56 G24:I24 G23 G26:I28 G25 G101:I101 G100" formula="1"/>
    <ignoredError sqref="D1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sqref="A1:E20"/>
    </sheetView>
  </sheetViews>
  <sheetFormatPr defaultRowHeight="12.75" x14ac:dyDescent="0.2"/>
  <cols>
    <col min="1" max="1" width="24.5703125" style="122" customWidth="1"/>
    <col min="2" max="2" width="49.28515625" style="122" customWidth="1"/>
    <col min="3" max="3" width="18.28515625" style="122" customWidth="1"/>
    <col min="4" max="4" width="10.85546875" style="122" customWidth="1"/>
    <col min="5" max="5" width="11.28515625" style="122" customWidth="1"/>
    <col min="6" max="258" width="9.140625" style="122"/>
    <col min="259" max="259" width="21.28515625" style="122" customWidth="1"/>
    <col min="260" max="260" width="49.28515625" style="122" customWidth="1"/>
    <col min="261" max="261" width="10.5703125" style="122" customWidth="1"/>
    <col min="262" max="514" width="9.140625" style="122"/>
    <col min="515" max="515" width="21.28515625" style="122" customWidth="1"/>
    <col min="516" max="516" width="49.28515625" style="122" customWidth="1"/>
    <col min="517" max="517" width="10.5703125" style="122" customWidth="1"/>
    <col min="518" max="770" width="9.140625" style="122"/>
    <col min="771" max="771" width="21.28515625" style="122" customWidth="1"/>
    <col min="772" max="772" width="49.28515625" style="122" customWidth="1"/>
    <col min="773" max="773" width="10.5703125" style="122" customWidth="1"/>
    <col min="774" max="1026" width="9.140625" style="122"/>
    <col min="1027" max="1027" width="21.28515625" style="122" customWidth="1"/>
    <col min="1028" max="1028" width="49.28515625" style="122" customWidth="1"/>
    <col min="1029" max="1029" width="10.5703125" style="122" customWidth="1"/>
    <col min="1030" max="1282" width="9.140625" style="122"/>
    <col min="1283" max="1283" width="21.28515625" style="122" customWidth="1"/>
    <col min="1284" max="1284" width="49.28515625" style="122" customWidth="1"/>
    <col min="1285" max="1285" width="10.5703125" style="122" customWidth="1"/>
    <col min="1286" max="1538" width="9.140625" style="122"/>
    <col min="1539" max="1539" width="21.28515625" style="122" customWidth="1"/>
    <col min="1540" max="1540" width="49.28515625" style="122" customWidth="1"/>
    <col min="1541" max="1541" width="10.5703125" style="122" customWidth="1"/>
    <col min="1542" max="1794" width="9.140625" style="122"/>
    <col min="1795" max="1795" width="21.28515625" style="122" customWidth="1"/>
    <col min="1796" max="1796" width="49.28515625" style="122" customWidth="1"/>
    <col min="1797" max="1797" width="10.5703125" style="122" customWidth="1"/>
    <col min="1798" max="2050" width="9.140625" style="122"/>
    <col min="2051" max="2051" width="21.28515625" style="122" customWidth="1"/>
    <col min="2052" max="2052" width="49.28515625" style="122" customWidth="1"/>
    <col min="2053" max="2053" width="10.5703125" style="122" customWidth="1"/>
    <col min="2054" max="2306" width="9.140625" style="122"/>
    <col min="2307" max="2307" width="21.28515625" style="122" customWidth="1"/>
    <col min="2308" max="2308" width="49.28515625" style="122" customWidth="1"/>
    <col min="2309" max="2309" width="10.5703125" style="122" customWidth="1"/>
    <col min="2310" max="2562" width="9.140625" style="122"/>
    <col min="2563" max="2563" width="21.28515625" style="122" customWidth="1"/>
    <col min="2564" max="2564" width="49.28515625" style="122" customWidth="1"/>
    <col min="2565" max="2565" width="10.5703125" style="122" customWidth="1"/>
    <col min="2566" max="2818" width="9.140625" style="122"/>
    <col min="2819" max="2819" width="21.28515625" style="122" customWidth="1"/>
    <col min="2820" max="2820" width="49.28515625" style="122" customWidth="1"/>
    <col min="2821" max="2821" width="10.5703125" style="122" customWidth="1"/>
    <col min="2822" max="3074" width="9.140625" style="122"/>
    <col min="3075" max="3075" width="21.28515625" style="122" customWidth="1"/>
    <col min="3076" max="3076" width="49.28515625" style="122" customWidth="1"/>
    <col min="3077" max="3077" width="10.5703125" style="122" customWidth="1"/>
    <col min="3078" max="3330" width="9.140625" style="122"/>
    <col min="3331" max="3331" width="21.28515625" style="122" customWidth="1"/>
    <col min="3332" max="3332" width="49.28515625" style="122" customWidth="1"/>
    <col min="3333" max="3333" width="10.5703125" style="122" customWidth="1"/>
    <col min="3334" max="3586" width="9.140625" style="122"/>
    <col min="3587" max="3587" width="21.28515625" style="122" customWidth="1"/>
    <col min="3588" max="3588" width="49.28515625" style="122" customWidth="1"/>
    <col min="3589" max="3589" width="10.5703125" style="122" customWidth="1"/>
    <col min="3590" max="3842" width="9.140625" style="122"/>
    <col min="3843" max="3843" width="21.28515625" style="122" customWidth="1"/>
    <col min="3844" max="3844" width="49.28515625" style="122" customWidth="1"/>
    <col min="3845" max="3845" width="10.5703125" style="122" customWidth="1"/>
    <col min="3846" max="4098" width="9.140625" style="122"/>
    <col min="4099" max="4099" width="21.28515625" style="122" customWidth="1"/>
    <col min="4100" max="4100" width="49.28515625" style="122" customWidth="1"/>
    <col min="4101" max="4101" width="10.5703125" style="122" customWidth="1"/>
    <col min="4102" max="4354" width="9.140625" style="122"/>
    <col min="4355" max="4355" width="21.28515625" style="122" customWidth="1"/>
    <col min="4356" max="4356" width="49.28515625" style="122" customWidth="1"/>
    <col min="4357" max="4357" width="10.5703125" style="122" customWidth="1"/>
    <col min="4358" max="4610" width="9.140625" style="122"/>
    <col min="4611" max="4611" width="21.28515625" style="122" customWidth="1"/>
    <col min="4612" max="4612" width="49.28515625" style="122" customWidth="1"/>
    <col min="4613" max="4613" width="10.5703125" style="122" customWidth="1"/>
    <col min="4614" max="4866" width="9.140625" style="122"/>
    <col min="4867" max="4867" width="21.28515625" style="122" customWidth="1"/>
    <col min="4868" max="4868" width="49.28515625" style="122" customWidth="1"/>
    <col min="4869" max="4869" width="10.5703125" style="122" customWidth="1"/>
    <col min="4870" max="5122" width="9.140625" style="122"/>
    <col min="5123" max="5123" width="21.28515625" style="122" customWidth="1"/>
    <col min="5124" max="5124" width="49.28515625" style="122" customWidth="1"/>
    <col min="5125" max="5125" width="10.5703125" style="122" customWidth="1"/>
    <col min="5126" max="5378" width="9.140625" style="122"/>
    <col min="5379" max="5379" width="21.28515625" style="122" customWidth="1"/>
    <col min="5380" max="5380" width="49.28515625" style="122" customWidth="1"/>
    <col min="5381" max="5381" width="10.5703125" style="122" customWidth="1"/>
    <col min="5382" max="5634" width="9.140625" style="122"/>
    <col min="5635" max="5635" width="21.28515625" style="122" customWidth="1"/>
    <col min="5636" max="5636" width="49.28515625" style="122" customWidth="1"/>
    <col min="5637" max="5637" width="10.5703125" style="122" customWidth="1"/>
    <col min="5638" max="5890" width="9.140625" style="122"/>
    <col min="5891" max="5891" width="21.28515625" style="122" customWidth="1"/>
    <col min="5892" max="5892" width="49.28515625" style="122" customWidth="1"/>
    <col min="5893" max="5893" width="10.5703125" style="122" customWidth="1"/>
    <col min="5894" max="6146" width="9.140625" style="122"/>
    <col min="6147" max="6147" width="21.28515625" style="122" customWidth="1"/>
    <col min="6148" max="6148" width="49.28515625" style="122" customWidth="1"/>
    <col min="6149" max="6149" width="10.5703125" style="122" customWidth="1"/>
    <col min="6150" max="6402" width="9.140625" style="122"/>
    <col min="6403" max="6403" width="21.28515625" style="122" customWidth="1"/>
    <col min="6404" max="6404" width="49.28515625" style="122" customWidth="1"/>
    <col min="6405" max="6405" width="10.5703125" style="122" customWidth="1"/>
    <col min="6406" max="6658" width="9.140625" style="122"/>
    <col min="6659" max="6659" width="21.28515625" style="122" customWidth="1"/>
    <col min="6660" max="6660" width="49.28515625" style="122" customWidth="1"/>
    <col min="6661" max="6661" width="10.5703125" style="122" customWidth="1"/>
    <col min="6662" max="6914" width="9.140625" style="122"/>
    <col min="6915" max="6915" width="21.28515625" style="122" customWidth="1"/>
    <col min="6916" max="6916" width="49.28515625" style="122" customWidth="1"/>
    <col min="6917" max="6917" width="10.5703125" style="122" customWidth="1"/>
    <col min="6918" max="7170" width="9.140625" style="122"/>
    <col min="7171" max="7171" width="21.28515625" style="122" customWidth="1"/>
    <col min="7172" max="7172" width="49.28515625" style="122" customWidth="1"/>
    <col min="7173" max="7173" width="10.5703125" style="122" customWidth="1"/>
    <col min="7174" max="7426" width="9.140625" style="122"/>
    <col min="7427" max="7427" width="21.28515625" style="122" customWidth="1"/>
    <col min="7428" max="7428" width="49.28515625" style="122" customWidth="1"/>
    <col min="7429" max="7429" width="10.5703125" style="122" customWidth="1"/>
    <col min="7430" max="7682" width="9.140625" style="122"/>
    <col min="7683" max="7683" width="21.28515625" style="122" customWidth="1"/>
    <col min="7684" max="7684" width="49.28515625" style="122" customWidth="1"/>
    <col min="7685" max="7685" width="10.5703125" style="122" customWidth="1"/>
    <col min="7686" max="7938" width="9.140625" style="122"/>
    <col min="7939" max="7939" width="21.28515625" style="122" customWidth="1"/>
    <col min="7940" max="7940" width="49.28515625" style="122" customWidth="1"/>
    <col min="7941" max="7941" width="10.5703125" style="122" customWidth="1"/>
    <col min="7942" max="8194" width="9.140625" style="122"/>
    <col min="8195" max="8195" width="21.28515625" style="122" customWidth="1"/>
    <col min="8196" max="8196" width="49.28515625" style="122" customWidth="1"/>
    <col min="8197" max="8197" width="10.5703125" style="122" customWidth="1"/>
    <col min="8198" max="8450" width="9.140625" style="122"/>
    <col min="8451" max="8451" width="21.28515625" style="122" customWidth="1"/>
    <col min="8452" max="8452" width="49.28515625" style="122" customWidth="1"/>
    <col min="8453" max="8453" width="10.5703125" style="122" customWidth="1"/>
    <col min="8454" max="8706" width="9.140625" style="122"/>
    <col min="8707" max="8707" width="21.28515625" style="122" customWidth="1"/>
    <col min="8708" max="8708" width="49.28515625" style="122" customWidth="1"/>
    <col min="8709" max="8709" width="10.5703125" style="122" customWidth="1"/>
    <col min="8710" max="8962" width="9.140625" style="122"/>
    <col min="8963" max="8963" width="21.28515625" style="122" customWidth="1"/>
    <col min="8964" max="8964" width="49.28515625" style="122" customWidth="1"/>
    <col min="8965" max="8965" width="10.5703125" style="122" customWidth="1"/>
    <col min="8966" max="9218" width="9.140625" style="122"/>
    <col min="9219" max="9219" width="21.28515625" style="122" customWidth="1"/>
    <col min="9220" max="9220" width="49.28515625" style="122" customWidth="1"/>
    <col min="9221" max="9221" width="10.5703125" style="122" customWidth="1"/>
    <col min="9222" max="9474" width="9.140625" style="122"/>
    <col min="9475" max="9475" width="21.28515625" style="122" customWidth="1"/>
    <col min="9476" max="9476" width="49.28515625" style="122" customWidth="1"/>
    <col min="9477" max="9477" width="10.5703125" style="122" customWidth="1"/>
    <col min="9478" max="9730" width="9.140625" style="122"/>
    <col min="9731" max="9731" width="21.28515625" style="122" customWidth="1"/>
    <col min="9732" max="9732" width="49.28515625" style="122" customWidth="1"/>
    <col min="9733" max="9733" width="10.5703125" style="122" customWidth="1"/>
    <col min="9734" max="9986" width="9.140625" style="122"/>
    <col min="9987" max="9987" width="21.28515625" style="122" customWidth="1"/>
    <col min="9988" max="9988" width="49.28515625" style="122" customWidth="1"/>
    <col min="9989" max="9989" width="10.5703125" style="122" customWidth="1"/>
    <col min="9990" max="10242" width="9.140625" style="122"/>
    <col min="10243" max="10243" width="21.28515625" style="122" customWidth="1"/>
    <col min="10244" max="10244" width="49.28515625" style="122" customWidth="1"/>
    <col min="10245" max="10245" width="10.5703125" style="122" customWidth="1"/>
    <col min="10246" max="10498" width="9.140625" style="122"/>
    <col min="10499" max="10499" width="21.28515625" style="122" customWidth="1"/>
    <col min="10500" max="10500" width="49.28515625" style="122" customWidth="1"/>
    <col min="10501" max="10501" width="10.5703125" style="122" customWidth="1"/>
    <col min="10502" max="10754" width="9.140625" style="122"/>
    <col min="10755" max="10755" width="21.28515625" style="122" customWidth="1"/>
    <col min="10756" max="10756" width="49.28515625" style="122" customWidth="1"/>
    <col min="10757" max="10757" width="10.5703125" style="122" customWidth="1"/>
    <col min="10758" max="11010" width="9.140625" style="122"/>
    <col min="11011" max="11011" width="21.28515625" style="122" customWidth="1"/>
    <col min="11012" max="11012" width="49.28515625" style="122" customWidth="1"/>
    <col min="11013" max="11013" width="10.5703125" style="122" customWidth="1"/>
    <col min="11014" max="11266" width="9.140625" style="122"/>
    <col min="11267" max="11267" width="21.28515625" style="122" customWidth="1"/>
    <col min="11268" max="11268" width="49.28515625" style="122" customWidth="1"/>
    <col min="11269" max="11269" width="10.5703125" style="122" customWidth="1"/>
    <col min="11270" max="11522" width="9.140625" style="122"/>
    <col min="11523" max="11523" width="21.28515625" style="122" customWidth="1"/>
    <col min="11524" max="11524" width="49.28515625" style="122" customWidth="1"/>
    <col min="11525" max="11525" width="10.5703125" style="122" customWidth="1"/>
    <col min="11526" max="11778" width="9.140625" style="122"/>
    <col min="11779" max="11779" width="21.28515625" style="122" customWidth="1"/>
    <col min="11780" max="11780" width="49.28515625" style="122" customWidth="1"/>
    <col min="11781" max="11781" width="10.5703125" style="122" customWidth="1"/>
    <col min="11782" max="12034" width="9.140625" style="122"/>
    <col min="12035" max="12035" width="21.28515625" style="122" customWidth="1"/>
    <col min="12036" max="12036" width="49.28515625" style="122" customWidth="1"/>
    <col min="12037" max="12037" width="10.5703125" style="122" customWidth="1"/>
    <col min="12038" max="12290" width="9.140625" style="122"/>
    <col min="12291" max="12291" width="21.28515625" style="122" customWidth="1"/>
    <col min="12292" max="12292" width="49.28515625" style="122" customWidth="1"/>
    <col min="12293" max="12293" width="10.5703125" style="122" customWidth="1"/>
    <col min="12294" max="12546" width="9.140625" style="122"/>
    <col min="12547" max="12547" width="21.28515625" style="122" customWidth="1"/>
    <col min="12548" max="12548" width="49.28515625" style="122" customWidth="1"/>
    <col min="12549" max="12549" width="10.5703125" style="122" customWidth="1"/>
    <col min="12550" max="12802" width="9.140625" style="122"/>
    <col min="12803" max="12803" width="21.28515625" style="122" customWidth="1"/>
    <col min="12804" max="12804" width="49.28515625" style="122" customWidth="1"/>
    <col min="12805" max="12805" width="10.5703125" style="122" customWidth="1"/>
    <col min="12806" max="13058" width="9.140625" style="122"/>
    <col min="13059" max="13059" width="21.28515625" style="122" customWidth="1"/>
    <col min="13060" max="13060" width="49.28515625" style="122" customWidth="1"/>
    <col min="13061" max="13061" width="10.5703125" style="122" customWidth="1"/>
    <col min="13062" max="13314" width="9.140625" style="122"/>
    <col min="13315" max="13315" width="21.28515625" style="122" customWidth="1"/>
    <col min="13316" max="13316" width="49.28515625" style="122" customWidth="1"/>
    <col min="13317" max="13317" width="10.5703125" style="122" customWidth="1"/>
    <col min="13318" max="13570" width="9.140625" style="122"/>
    <col min="13571" max="13571" width="21.28515625" style="122" customWidth="1"/>
    <col min="13572" max="13572" width="49.28515625" style="122" customWidth="1"/>
    <col min="13573" max="13573" width="10.5703125" style="122" customWidth="1"/>
    <col min="13574" max="13826" width="9.140625" style="122"/>
    <col min="13827" max="13827" width="21.28515625" style="122" customWidth="1"/>
    <col min="13828" max="13828" width="49.28515625" style="122" customWidth="1"/>
    <col min="13829" max="13829" width="10.5703125" style="122" customWidth="1"/>
    <col min="13830" max="14082" width="9.140625" style="122"/>
    <col min="14083" max="14083" width="21.28515625" style="122" customWidth="1"/>
    <col min="14084" max="14084" width="49.28515625" style="122" customWidth="1"/>
    <col min="14085" max="14085" width="10.5703125" style="122" customWidth="1"/>
    <col min="14086" max="14338" width="9.140625" style="122"/>
    <col min="14339" max="14339" width="21.28515625" style="122" customWidth="1"/>
    <col min="14340" max="14340" width="49.28515625" style="122" customWidth="1"/>
    <col min="14341" max="14341" width="10.5703125" style="122" customWidth="1"/>
    <col min="14342" max="14594" width="9.140625" style="122"/>
    <col min="14595" max="14595" width="21.28515625" style="122" customWidth="1"/>
    <col min="14596" max="14596" width="49.28515625" style="122" customWidth="1"/>
    <col min="14597" max="14597" width="10.5703125" style="122" customWidth="1"/>
    <col min="14598" max="14850" width="9.140625" style="122"/>
    <col min="14851" max="14851" width="21.28515625" style="122" customWidth="1"/>
    <col min="14852" max="14852" width="49.28515625" style="122" customWidth="1"/>
    <col min="14853" max="14853" width="10.5703125" style="122" customWidth="1"/>
    <col min="14854" max="15106" width="9.140625" style="122"/>
    <col min="15107" max="15107" width="21.28515625" style="122" customWidth="1"/>
    <col min="15108" max="15108" width="49.28515625" style="122" customWidth="1"/>
    <col min="15109" max="15109" width="10.5703125" style="122" customWidth="1"/>
    <col min="15110" max="15362" width="9.140625" style="122"/>
    <col min="15363" max="15363" width="21.28515625" style="122" customWidth="1"/>
    <col min="15364" max="15364" width="49.28515625" style="122" customWidth="1"/>
    <col min="15365" max="15365" width="10.5703125" style="122" customWidth="1"/>
    <col min="15366" max="15618" width="9.140625" style="122"/>
    <col min="15619" max="15619" width="21.28515625" style="122" customWidth="1"/>
    <col min="15620" max="15620" width="49.28515625" style="122" customWidth="1"/>
    <col min="15621" max="15621" width="10.5703125" style="122" customWidth="1"/>
    <col min="15622" max="15874" width="9.140625" style="122"/>
    <col min="15875" max="15875" width="21.28515625" style="122" customWidth="1"/>
    <col min="15876" max="15876" width="49.28515625" style="122" customWidth="1"/>
    <col min="15877" max="15877" width="10.5703125" style="122" customWidth="1"/>
    <col min="15878" max="16130" width="9.140625" style="122"/>
    <col min="16131" max="16131" width="21.28515625" style="122" customWidth="1"/>
    <col min="16132" max="16132" width="49.28515625" style="122" customWidth="1"/>
    <col min="16133" max="16133" width="10.5703125" style="122" customWidth="1"/>
    <col min="16134" max="16384" width="9.140625" style="122"/>
  </cols>
  <sheetData>
    <row r="1" spans="1:10" ht="15" customHeight="1" x14ac:dyDescent="0.25">
      <c r="B1" s="160"/>
      <c r="C1" s="322" t="s">
        <v>122</v>
      </c>
      <c r="D1" s="323"/>
      <c r="E1" s="323"/>
    </row>
    <row r="2" spans="1:10" ht="39.75" customHeight="1" x14ac:dyDescent="0.2">
      <c r="B2" s="159"/>
      <c r="C2" s="303" t="s">
        <v>180</v>
      </c>
      <c r="D2" s="304"/>
      <c r="E2" s="304"/>
    </row>
    <row r="3" spans="1:10" ht="15" x14ac:dyDescent="0.25">
      <c r="B3" s="155"/>
      <c r="C3" s="300" t="s">
        <v>185</v>
      </c>
      <c r="D3" s="321"/>
      <c r="E3" s="321"/>
    </row>
    <row r="4" spans="1:10" ht="14.25" customHeight="1" x14ac:dyDescent="0.2">
      <c r="A4" s="121"/>
      <c r="B4" s="326"/>
      <c r="C4" s="326"/>
      <c r="D4" s="326"/>
      <c r="E4" s="326"/>
    </row>
    <row r="5" spans="1:10" ht="32.25" customHeight="1" x14ac:dyDescent="0.2">
      <c r="A5" s="327" t="s">
        <v>141</v>
      </c>
      <c r="B5" s="327"/>
      <c r="C5" s="327"/>
      <c r="D5" s="327"/>
      <c r="E5" s="327"/>
    </row>
    <row r="6" spans="1:10" ht="16.5" customHeight="1" x14ac:dyDescent="0.2">
      <c r="A6" s="127"/>
      <c r="B6" s="127"/>
      <c r="C6" s="161"/>
      <c r="D6" s="161"/>
      <c r="E6" s="127"/>
    </row>
    <row r="7" spans="1:10" ht="15" x14ac:dyDescent="0.2">
      <c r="A7" s="123"/>
      <c r="B7" s="123"/>
      <c r="C7" s="123"/>
      <c r="D7" s="123"/>
      <c r="E7" s="124" t="s">
        <v>123</v>
      </c>
    </row>
    <row r="8" spans="1:10" ht="38.25" customHeight="1" x14ac:dyDescent="0.2">
      <c r="A8" s="328" t="s">
        <v>101</v>
      </c>
      <c r="B8" s="329" t="s">
        <v>137</v>
      </c>
      <c r="C8" s="331" t="s">
        <v>5</v>
      </c>
      <c r="D8" s="306"/>
      <c r="E8" s="319"/>
      <c r="J8" s="120"/>
    </row>
    <row r="9" spans="1:10" ht="40.5" customHeight="1" x14ac:dyDescent="0.2">
      <c r="A9" s="308"/>
      <c r="B9" s="330"/>
      <c r="C9" s="175" t="s">
        <v>134</v>
      </c>
      <c r="D9" s="175" t="s">
        <v>129</v>
      </c>
      <c r="E9" s="175" t="s">
        <v>132</v>
      </c>
      <c r="J9" s="158"/>
    </row>
    <row r="10" spans="1:10" ht="30" customHeight="1" x14ac:dyDescent="0.2">
      <c r="A10" s="137" t="s">
        <v>102</v>
      </c>
      <c r="B10" s="138" t="s">
        <v>127</v>
      </c>
      <c r="C10" s="206">
        <f>C20</f>
        <v>1388.5999999999985</v>
      </c>
      <c r="D10" s="206">
        <f>D20</f>
        <v>0</v>
      </c>
      <c r="E10" s="139">
        <f>E20</f>
        <v>0</v>
      </c>
      <c r="J10" s="158"/>
    </row>
    <row r="11" spans="1:10" ht="30" customHeight="1" x14ac:dyDescent="0.2">
      <c r="A11" s="137" t="s">
        <v>103</v>
      </c>
      <c r="B11" s="138" t="s">
        <v>104</v>
      </c>
      <c r="C11" s="206">
        <f>C12+C16</f>
        <v>1388.5999999999985</v>
      </c>
      <c r="D11" s="206">
        <f>D12+D16</f>
        <v>0</v>
      </c>
      <c r="E11" s="139">
        <f>E12+E16</f>
        <v>0</v>
      </c>
    </row>
    <row r="12" spans="1:10" ht="30" customHeight="1" x14ac:dyDescent="0.2">
      <c r="A12" s="137" t="s">
        <v>105</v>
      </c>
      <c r="B12" s="138" t="s">
        <v>106</v>
      </c>
      <c r="C12" s="206">
        <f t="shared" ref="C12:E14" si="0">C13</f>
        <v>-21329.5</v>
      </c>
      <c r="D12" s="206">
        <f t="shared" si="0"/>
        <v>-8349.1</v>
      </c>
      <c r="E12" s="139">
        <f t="shared" si="0"/>
        <v>-7234</v>
      </c>
    </row>
    <row r="13" spans="1:10" ht="30" customHeight="1" x14ac:dyDescent="0.2">
      <c r="A13" s="137" t="s">
        <v>107</v>
      </c>
      <c r="B13" s="138" t="s">
        <v>108</v>
      </c>
      <c r="C13" s="206">
        <f t="shared" si="0"/>
        <v>-21329.5</v>
      </c>
      <c r="D13" s="206">
        <f t="shared" si="0"/>
        <v>-8349.1</v>
      </c>
      <c r="E13" s="139">
        <f t="shared" si="0"/>
        <v>-7234</v>
      </c>
    </row>
    <row r="14" spans="1:10" ht="30" customHeight="1" x14ac:dyDescent="0.2">
      <c r="A14" s="137" t="s">
        <v>109</v>
      </c>
      <c r="B14" s="138" t="s">
        <v>110</v>
      </c>
      <c r="C14" s="206">
        <f t="shared" si="0"/>
        <v>-21329.5</v>
      </c>
      <c r="D14" s="206">
        <f t="shared" si="0"/>
        <v>-8349.1</v>
      </c>
      <c r="E14" s="139">
        <f t="shared" si="0"/>
        <v>-7234</v>
      </c>
    </row>
    <row r="15" spans="1:10" ht="30" customHeight="1" x14ac:dyDescent="0.2">
      <c r="A15" s="137" t="s">
        <v>111</v>
      </c>
      <c r="B15" s="138" t="s">
        <v>112</v>
      </c>
      <c r="C15" s="206">
        <v>-21329.5</v>
      </c>
      <c r="D15" s="206">
        <v>-8349.1</v>
      </c>
      <c r="E15" s="139">
        <v>-7234</v>
      </c>
    </row>
    <row r="16" spans="1:10" ht="30" customHeight="1" x14ac:dyDescent="0.2">
      <c r="A16" s="137" t="s">
        <v>113</v>
      </c>
      <c r="B16" s="138" t="s">
        <v>114</v>
      </c>
      <c r="C16" s="206">
        <f t="shared" ref="C16:E18" si="1">C17</f>
        <v>22718.1</v>
      </c>
      <c r="D16" s="206">
        <f t="shared" si="1"/>
        <v>8349.1</v>
      </c>
      <c r="E16" s="139">
        <f t="shared" si="1"/>
        <v>7234</v>
      </c>
    </row>
    <row r="17" spans="1:5" ht="30" customHeight="1" x14ac:dyDescent="0.2">
      <c r="A17" s="137" t="s">
        <v>115</v>
      </c>
      <c r="B17" s="138" t="s">
        <v>116</v>
      </c>
      <c r="C17" s="206">
        <f t="shared" si="1"/>
        <v>22718.1</v>
      </c>
      <c r="D17" s="206">
        <f t="shared" si="1"/>
        <v>8349.1</v>
      </c>
      <c r="E17" s="139">
        <f t="shared" si="1"/>
        <v>7234</v>
      </c>
    </row>
    <row r="18" spans="1:5" ht="30" customHeight="1" x14ac:dyDescent="0.2">
      <c r="A18" s="137" t="s">
        <v>117</v>
      </c>
      <c r="B18" s="138" t="s">
        <v>118</v>
      </c>
      <c r="C18" s="206">
        <f t="shared" si="1"/>
        <v>22718.1</v>
      </c>
      <c r="D18" s="206">
        <f t="shared" si="1"/>
        <v>8349.1</v>
      </c>
      <c r="E18" s="139">
        <f t="shared" si="1"/>
        <v>7234</v>
      </c>
    </row>
    <row r="19" spans="1:5" ht="30" customHeight="1" x14ac:dyDescent="0.2">
      <c r="A19" s="137" t="s">
        <v>119</v>
      </c>
      <c r="B19" s="138" t="s">
        <v>120</v>
      </c>
      <c r="C19" s="206">
        <f>'Приложение 5'!F150</f>
        <v>22718.1</v>
      </c>
      <c r="D19" s="206">
        <f>'Приложение 5'!G150</f>
        <v>8349.1</v>
      </c>
      <c r="E19" s="206">
        <f>'Приложение 5'!H150</f>
        <v>7234</v>
      </c>
    </row>
    <row r="20" spans="1:5" ht="30" customHeight="1" x14ac:dyDescent="0.2">
      <c r="A20" s="324" t="s">
        <v>121</v>
      </c>
      <c r="B20" s="325"/>
      <c r="C20" s="207">
        <f>C11</f>
        <v>1388.5999999999985</v>
      </c>
      <c r="D20" s="207">
        <f>D11</f>
        <v>0</v>
      </c>
      <c r="E20" s="207">
        <f>E11</f>
        <v>0</v>
      </c>
    </row>
  </sheetData>
  <mergeCells count="9">
    <mergeCell ref="C2:E2"/>
    <mergeCell ref="C3:E3"/>
    <mergeCell ref="C1:E1"/>
    <mergeCell ref="A20:B20"/>
    <mergeCell ref="B4:E4"/>
    <mergeCell ref="A5:E5"/>
    <mergeCell ref="A8:A9"/>
    <mergeCell ref="B8:B9"/>
    <mergeCell ref="C8:E8"/>
  </mergeCells>
  <pageMargins left="0.98425196850393704" right="0" top="0" bottom="0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Приложение 5</vt:lpstr>
      <vt:lpstr>Приложение 6</vt:lpstr>
      <vt:lpstr>Приложение 7</vt:lpstr>
      <vt:lpstr>Приложение 9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'Приложение 5'!Область_печати</vt:lpstr>
      <vt:lpstr>'Приложение 7'!Область_печати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2020-08-31T07:12:07Z</cp:lastPrinted>
  <dcterms:created xsi:type="dcterms:W3CDTF">2015-10-23T06:56:22Z</dcterms:created>
  <dcterms:modified xsi:type="dcterms:W3CDTF">2020-08-31T07:15:48Z</dcterms:modified>
</cp:coreProperties>
</file>