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11760" tabRatio="958"/>
  </bookViews>
  <sheets>
    <sheet name="Приложение 5" sheetId="1" r:id="rId1"/>
    <sheet name="Приложение 6" sheetId="3" r:id="rId2"/>
    <sheet name="Приложение 7" sheetId="24" r:id="rId3"/>
    <sheet name="Приложение 9" sheetId="14" r:id="rId4"/>
  </sheets>
  <definedNames>
    <definedName name="_xlnm._FilterDatabase" localSheetId="0" hidden="1">'Приложение 5'!$A$9:$II$153</definedName>
    <definedName name="_xlnm._FilterDatabase" localSheetId="1" hidden="1">'Приложение 6'!$A$8:$I$118</definedName>
    <definedName name="_xlnm._FilterDatabase" localSheetId="2" hidden="1">'Приложение 7'!$A$8:$IL$151</definedName>
    <definedName name="_xlnm.Print_Titles" localSheetId="0">'Приложение 5'!$8:$9</definedName>
    <definedName name="_xlnm.Print_Titles" localSheetId="1">'Приложение 6'!$7:$8</definedName>
    <definedName name="_xlnm.Print_Titles" localSheetId="2">'Приложение 7'!$7:$8</definedName>
    <definedName name="_xlnm.Print_Area" localSheetId="0">'Приложение 5'!$A$1:$H$160</definedName>
    <definedName name="_xlnm.Print_Area" localSheetId="2">'Приложение 7'!$A$1:$I$158</definedName>
  </definedNames>
  <calcPr calcId="125725"/>
</workbook>
</file>

<file path=xl/calcChain.xml><?xml version="1.0" encoding="utf-8"?>
<calcChain xmlns="http://schemas.openxmlformats.org/spreadsheetml/2006/main">
  <c r="H17" i="1"/>
  <c r="G17"/>
  <c r="H16"/>
  <c r="G16"/>
  <c r="I18" i="24"/>
  <c r="I17" s="1"/>
  <c r="I16" s="1"/>
  <c r="H18"/>
  <c r="H17" s="1"/>
  <c r="H16" s="1"/>
  <c r="H114" i="3"/>
  <c r="G114"/>
  <c r="H113"/>
  <c r="H112" s="1"/>
  <c r="H111" s="1"/>
  <c r="G113"/>
  <c r="G112" s="1"/>
  <c r="G111" s="1"/>
  <c r="F113" l="1"/>
  <c r="G18" i="24"/>
  <c r="G17" s="1"/>
  <c r="G16" s="1"/>
  <c r="F17" i="1"/>
  <c r="F16" s="1"/>
  <c r="G83" i="24" l="1"/>
  <c r="G82" s="1"/>
  <c r="G81" s="1"/>
  <c r="H82" i="1"/>
  <c r="G82"/>
  <c r="H81"/>
  <c r="G81"/>
  <c r="I82" i="24"/>
  <c r="I81" s="1"/>
  <c r="H82"/>
  <c r="H81"/>
  <c r="H19" i="3"/>
  <c r="H18" s="1"/>
  <c r="G19"/>
  <c r="G18" s="1"/>
  <c r="G140" i="24"/>
  <c r="G141"/>
  <c r="F62" i="3"/>
  <c r="G103" i="24"/>
  <c r="F33" i="3"/>
  <c r="F20"/>
  <c r="F19" s="1"/>
  <c r="F18" s="1"/>
  <c r="F82" i="1"/>
  <c r="F81" s="1"/>
  <c r="G126" i="24"/>
  <c r="F54" i="3"/>
  <c r="G117" i="24"/>
  <c r="F45" i="3"/>
  <c r="G93" i="24"/>
  <c r="G80"/>
  <c r="G59"/>
  <c r="F86" i="3"/>
  <c r="G57" i="24"/>
  <c r="F84" i="3"/>
  <c r="H22" i="1"/>
  <c r="H70" i="3"/>
  <c r="G34" i="24"/>
  <c r="F114" i="3"/>
  <c r="F112" s="1"/>
  <c r="F111" s="1"/>
  <c r="I73" i="24"/>
  <c r="H73"/>
  <c r="H102" i="3"/>
  <c r="G102"/>
  <c r="I49" i="24"/>
  <c r="H49"/>
  <c r="I93"/>
  <c r="H93"/>
  <c r="H99" i="3"/>
  <c r="H98" s="1"/>
  <c r="H97" s="1"/>
  <c r="G99"/>
  <c r="G98" s="1"/>
  <c r="G97" s="1"/>
  <c r="G145" i="24"/>
  <c r="F66" i="3"/>
  <c r="I137" i="24"/>
  <c r="H137"/>
  <c r="H58" i="3"/>
  <c r="H56" s="1"/>
  <c r="G58"/>
  <c r="G56" s="1"/>
  <c r="I117" i="24"/>
  <c r="H117"/>
  <c r="H45" i="3"/>
  <c r="G45"/>
  <c r="I111" i="24"/>
  <c r="H111"/>
  <c r="I107"/>
  <c r="H107"/>
  <c r="H41" i="3"/>
  <c r="G41"/>
  <c r="H37"/>
  <c r="G37"/>
  <c r="I99" i="24"/>
  <c r="H99"/>
  <c r="G99"/>
  <c r="I87"/>
  <c r="H87"/>
  <c r="G87"/>
  <c r="I80"/>
  <c r="H80"/>
  <c r="H29" i="3"/>
  <c r="G29"/>
  <c r="F29"/>
  <c r="H24"/>
  <c r="G24"/>
  <c r="F24"/>
  <c r="H17"/>
  <c r="G17"/>
  <c r="F17"/>
  <c r="H12"/>
  <c r="G12"/>
  <c r="F61" l="1"/>
  <c r="G142" i="24"/>
  <c r="F63" i="3"/>
  <c r="G139" i="24"/>
  <c r="F60" i="3"/>
  <c r="G137" i="24"/>
  <c r="F58" i="3"/>
  <c r="F57" s="1"/>
  <c r="G124" i="24"/>
  <c r="F52" i="3"/>
  <c r="G121" i="24"/>
  <c r="F49" i="3"/>
  <c r="G119" i="24"/>
  <c r="F47" i="3"/>
  <c r="G111" i="24"/>
  <c r="F41" i="3"/>
  <c r="G107" i="24"/>
  <c r="F37" i="3"/>
  <c r="I132" i="24"/>
  <c r="H132"/>
  <c r="G132"/>
  <c r="H90" i="3"/>
  <c r="G90"/>
  <c r="F90"/>
  <c r="F99"/>
  <c r="F98" s="1"/>
  <c r="F97" s="1"/>
  <c r="G73" i="24"/>
  <c r="F12" i="3"/>
  <c r="I67" i="24"/>
  <c r="H67"/>
  <c r="G67"/>
  <c r="H107" i="3"/>
  <c r="G107"/>
  <c r="F107"/>
  <c r="I65" i="24"/>
  <c r="H65"/>
  <c r="G65"/>
  <c r="H105" i="3"/>
  <c r="G105"/>
  <c r="F105"/>
  <c r="I60" i="24"/>
  <c r="H60"/>
  <c r="G60"/>
  <c r="F87" i="3"/>
  <c r="G54" i="24"/>
  <c r="G44"/>
  <c r="F96" i="3"/>
  <c r="I39" i="24"/>
  <c r="H39"/>
  <c r="G39"/>
  <c r="H78" i="3"/>
  <c r="G78"/>
  <c r="F78"/>
  <c r="I31" i="24"/>
  <c r="H31"/>
  <c r="G31"/>
  <c r="H110" i="3"/>
  <c r="G110"/>
  <c r="F110"/>
  <c r="G28" i="24"/>
  <c r="F75" i="3"/>
  <c r="G26" i="24"/>
  <c r="F73" i="3"/>
  <c r="I23" i="24"/>
  <c r="H23"/>
  <c r="G23"/>
  <c r="G70" i="3"/>
  <c r="F70"/>
  <c r="H93" l="1"/>
  <c r="G93"/>
  <c r="I15" i="24"/>
  <c r="H15"/>
  <c r="G15"/>
  <c r="F93" i="3"/>
  <c r="G49" i="24"/>
  <c r="F102" i="3"/>
  <c r="I150" i="24"/>
  <c r="H150"/>
  <c r="G150"/>
  <c r="H117" i="3"/>
  <c r="G117"/>
  <c r="F117"/>
  <c r="I144" i="24" l="1"/>
  <c r="I143" s="1"/>
  <c r="H144"/>
  <c r="H143" s="1"/>
  <c r="G144"/>
  <c r="G143" s="1"/>
  <c r="I140"/>
  <c r="H140"/>
  <c r="I138"/>
  <c r="H138"/>
  <c r="G138"/>
  <c r="I136"/>
  <c r="I135" s="1"/>
  <c r="H136"/>
  <c r="H135" s="1"/>
  <c r="G136"/>
  <c r="G135" s="1"/>
  <c r="H61" i="3"/>
  <c r="G61"/>
  <c r="H59"/>
  <c r="G59"/>
  <c r="F59"/>
  <c r="F56" s="1"/>
  <c r="H65"/>
  <c r="H64" s="1"/>
  <c r="G65"/>
  <c r="G64" s="1"/>
  <c r="F65"/>
  <c r="F64" s="1"/>
  <c r="F137" i="1"/>
  <c r="G137"/>
  <c r="G136" s="1"/>
  <c r="H137"/>
  <c r="H136" s="1"/>
  <c r="H145"/>
  <c r="H144" s="1"/>
  <c r="G145"/>
  <c r="G144" s="1"/>
  <c r="F145"/>
  <c r="F144" s="1"/>
  <c r="H141"/>
  <c r="G141"/>
  <c r="H139"/>
  <c r="G139"/>
  <c r="F139"/>
  <c r="G135" l="1"/>
  <c r="G134" s="1"/>
  <c r="G133" s="1"/>
  <c r="H135"/>
  <c r="H134" s="1"/>
  <c r="H133" s="1"/>
  <c r="G134" i="24"/>
  <c r="G133" s="1"/>
  <c r="F136" i="1"/>
  <c r="F135" s="1"/>
  <c r="F134" s="1"/>
  <c r="H134" i="24"/>
  <c r="I134"/>
  <c r="I149"/>
  <c r="I148" s="1"/>
  <c r="I147" s="1"/>
  <c r="I146" s="1"/>
  <c r="H149"/>
  <c r="H148" s="1"/>
  <c r="H147" s="1"/>
  <c r="H146" s="1"/>
  <c r="G149"/>
  <c r="G148" s="1"/>
  <c r="G147" s="1"/>
  <c r="G146" s="1"/>
  <c r="G131"/>
  <c r="G130" s="1"/>
  <c r="G129" s="1"/>
  <c r="G128" s="1"/>
  <c r="G127" s="1"/>
  <c r="G125"/>
  <c r="G123"/>
  <c r="G120"/>
  <c r="G118"/>
  <c r="G116"/>
  <c r="G110"/>
  <c r="G109" s="1"/>
  <c r="G108" s="1"/>
  <c r="G106"/>
  <c r="G105" s="1"/>
  <c r="G104" s="1"/>
  <c r="G102"/>
  <c r="G101" s="1"/>
  <c r="G100" s="1"/>
  <c r="G98"/>
  <c r="G97" s="1"/>
  <c r="G96" s="1"/>
  <c r="G92"/>
  <c r="G91" s="1"/>
  <c r="G90" s="1"/>
  <c r="G86"/>
  <c r="G85" s="1"/>
  <c r="G84" s="1"/>
  <c r="G79"/>
  <c r="G78" s="1"/>
  <c r="G77" s="1"/>
  <c r="G72"/>
  <c r="G71" s="1"/>
  <c r="G66"/>
  <c r="G64"/>
  <c r="G58"/>
  <c r="G56"/>
  <c r="G53"/>
  <c r="G52" s="1"/>
  <c r="G48"/>
  <c r="G47" s="1"/>
  <c r="G46" s="1"/>
  <c r="G45" s="1"/>
  <c r="G43"/>
  <c r="G42" s="1"/>
  <c r="G41" s="1"/>
  <c r="G40" s="1"/>
  <c r="G38"/>
  <c r="G37" s="1"/>
  <c r="G36" s="1"/>
  <c r="G35" s="1"/>
  <c r="G33"/>
  <c r="G32" s="1"/>
  <c r="G30"/>
  <c r="G29" s="1"/>
  <c r="G27"/>
  <c r="G25"/>
  <c r="G22"/>
  <c r="G21" s="1"/>
  <c r="G14"/>
  <c r="G13" s="1"/>
  <c r="H131"/>
  <c r="H130" s="1"/>
  <c r="H129" s="1"/>
  <c r="H128" s="1"/>
  <c r="H127" s="1"/>
  <c r="H125"/>
  <c r="H123"/>
  <c r="H120"/>
  <c r="H118"/>
  <c r="H116"/>
  <c r="H110"/>
  <c r="H109" s="1"/>
  <c r="H108" s="1"/>
  <c r="H106"/>
  <c r="H105" s="1"/>
  <c r="H104" s="1"/>
  <c r="H102"/>
  <c r="H101" s="1"/>
  <c r="H100" s="1"/>
  <c r="H98"/>
  <c r="H97" s="1"/>
  <c r="H96" s="1"/>
  <c r="H92"/>
  <c r="H91" s="1"/>
  <c r="H90" s="1"/>
  <c r="H89" s="1"/>
  <c r="H86"/>
  <c r="H85" s="1"/>
  <c r="H84" s="1"/>
  <c r="H79"/>
  <c r="H78" s="1"/>
  <c r="H77" s="1"/>
  <c r="H72"/>
  <c r="H71" s="1"/>
  <c r="H70" s="1"/>
  <c r="H69" s="1"/>
  <c r="H68" s="1"/>
  <c r="H66"/>
  <c r="H64"/>
  <c r="H58"/>
  <c r="H56"/>
  <c r="H53"/>
  <c r="H52" s="1"/>
  <c r="H48"/>
  <c r="H47" s="1"/>
  <c r="H46" s="1"/>
  <c r="H45" s="1"/>
  <c r="H43"/>
  <c r="H42" s="1"/>
  <c r="H41" s="1"/>
  <c r="H40" s="1"/>
  <c r="H38"/>
  <c r="H37" s="1"/>
  <c r="H36" s="1"/>
  <c r="H35" s="1"/>
  <c r="H33"/>
  <c r="H32" s="1"/>
  <c r="H30"/>
  <c r="H29" s="1"/>
  <c r="H27"/>
  <c r="H25"/>
  <c r="H22"/>
  <c r="H21" s="1"/>
  <c r="H14"/>
  <c r="H13" s="1"/>
  <c r="H12" s="1"/>
  <c r="H11" s="1"/>
  <c r="H95" i="3"/>
  <c r="H94" s="1"/>
  <c r="G95"/>
  <c r="G94" s="1"/>
  <c r="F95"/>
  <c r="F94" s="1"/>
  <c r="G12" i="24" l="1"/>
  <c r="G11" s="1"/>
  <c r="H133"/>
  <c r="G70"/>
  <c r="G69" s="1"/>
  <c r="G68" s="1"/>
  <c r="H122"/>
  <c r="G63"/>
  <c r="G62" s="1"/>
  <c r="G61" s="1"/>
  <c r="H55"/>
  <c r="H51" s="1"/>
  <c r="H50" s="1"/>
  <c r="H63"/>
  <c r="H62" s="1"/>
  <c r="H61" s="1"/>
  <c r="H115"/>
  <c r="H114" s="1"/>
  <c r="G76"/>
  <c r="G75" s="1"/>
  <c r="G74" s="1"/>
  <c r="G24"/>
  <c r="G20" s="1"/>
  <c r="G122"/>
  <c r="H24"/>
  <c r="G55"/>
  <c r="G51" s="1"/>
  <c r="G50" s="1"/>
  <c r="G115"/>
  <c r="G95"/>
  <c r="G94" s="1"/>
  <c r="G89"/>
  <c r="H76"/>
  <c r="H75" s="1"/>
  <c r="H74" s="1"/>
  <c r="H95"/>
  <c r="H94" s="1"/>
  <c r="H88" s="1"/>
  <c r="C14" i="14"/>
  <c r="C13" s="1"/>
  <c r="C12" s="1"/>
  <c r="D14"/>
  <c r="D13" s="1"/>
  <c r="D12" s="1"/>
  <c r="H20" i="24" l="1"/>
  <c r="H19" s="1"/>
  <c r="H10" s="1"/>
  <c r="G114"/>
  <c r="G113" s="1"/>
  <c r="G112" s="1"/>
  <c r="G88"/>
  <c r="G19"/>
  <c r="G10" s="1"/>
  <c r="H113"/>
  <c r="H112" s="1"/>
  <c r="H151" l="1"/>
  <c r="H9" s="1"/>
  <c r="G151"/>
  <c r="G9" s="1"/>
  <c r="H116" i="3"/>
  <c r="H115" s="1"/>
  <c r="G116"/>
  <c r="G115" s="1"/>
  <c r="F116"/>
  <c r="F115" s="1"/>
  <c r="F109"/>
  <c r="F108" s="1"/>
  <c r="F106"/>
  <c r="F104"/>
  <c r="F101"/>
  <c r="F100" s="1"/>
  <c r="F92"/>
  <c r="F91" s="1"/>
  <c r="F89"/>
  <c r="F88" s="1"/>
  <c r="F85"/>
  <c r="F83"/>
  <c r="F80"/>
  <c r="F79" s="1"/>
  <c r="F77"/>
  <c r="F76" s="1"/>
  <c r="F74"/>
  <c r="F72"/>
  <c r="F69"/>
  <c r="F68" s="1"/>
  <c r="F53"/>
  <c r="F51"/>
  <c r="F50"/>
  <c r="F48"/>
  <c r="F46"/>
  <c r="F44"/>
  <c r="F40"/>
  <c r="F39" s="1"/>
  <c r="F38" s="1"/>
  <c r="F36"/>
  <c r="F35" s="1"/>
  <c r="F34" s="1"/>
  <c r="F32"/>
  <c r="F31" s="1"/>
  <c r="F30" s="1"/>
  <c r="F28"/>
  <c r="F27" s="1"/>
  <c r="F26" s="1"/>
  <c r="F23"/>
  <c r="F22" s="1"/>
  <c r="F21" s="1"/>
  <c r="F16"/>
  <c r="F15" s="1"/>
  <c r="F14" s="1"/>
  <c r="F11"/>
  <c r="F10" s="1"/>
  <c r="F9" s="1"/>
  <c r="G109"/>
  <c r="G108" s="1"/>
  <c r="G106"/>
  <c r="G104"/>
  <c r="G101"/>
  <c r="G100" s="1"/>
  <c r="G92"/>
  <c r="G91" s="1"/>
  <c r="G89"/>
  <c r="G88" s="1"/>
  <c r="G83"/>
  <c r="G80"/>
  <c r="G79" s="1"/>
  <c r="G77"/>
  <c r="G76" s="1"/>
  <c r="G74"/>
  <c r="G72"/>
  <c r="G69"/>
  <c r="G68" s="1"/>
  <c r="G57"/>
  <c r="G55" s="1"/>
  <c r="G53"/>
  <c r="G51"/>
  <c r="G50"/>
  <c r="G48"/>
  <c r="G46"/>
  <c r="G44"/>
  <c r="G40"/>
  <c r="G39" s="1"/>
  <c r="G38" s="1"/>
  <c r="G36"/>
  <c r="G35" s="1"/>
  <c r="G34" s="1"/>
  <c r="G32"/>
  <c r="G31" s="1"/>
  <c r="G30" s="1"/>
  <c r="G28"/>
  <c r="G27" s="1"/>
  <c r="G26" s="1"/>
  <c r="G23"/>
  <c r="G22" s="1"/>
  <c r="G21" s="1"/>
  <c r="G16"/>
  <c r="G15" s="1"/>
  <c r="G14" s="1"/>
  <c r="G11"/>
  <c r="G10" s="1"/>
  <c r="G9" s="1"/>
  <c r="G13" l="1"/>
  <c r="F13"/>
  <c r="F55"/>
  <c r="G103"/>
  <c r="F43"/>
  <c r="F42" s="1"/>
  <c r="F71"/>
  <c r="F82"/>
  <c r="G43"/>
  <c r="G42" s="1"/>
  <c r="G71"/>
  <c r="F103"/>
  <c r="F25"/>
  <c r="G25"/>
  <c r="H23"/>
  <c r="H22" s="1"/>
  <c r="H21" s="1"/>
  <c r="H16"/>
  <c r="H15" s="1"/>
  <c r="H14" s="1"/>
  <c r="F151" i="1"/>
  <c r="F150" s="1"/>
  <c r="F149" s="1"/>
  <c r="F148" s="1"/>
  <c r="F147" s="1"/>
  <c r="F131"/>
  <c r="F130" s="1"/>
  <c r="F129" s="1"/>
  <c r="F128" s="1"/>
  <c r="F127" s="1"/>
  <c r="F125"/>
  <c r="F123"/>
  <c r="F120"/>
  <c r="F118"/>
  <c r="F116"/>
  <c r="F110"/>
  <c r="F109" s="1"/>
  <c r="F108" s="1"/>
  <c r="F106"/>
  <c r="F105" s="1"/>
  <c r="F104" s="1"/>
  <c r="F102"/>
  <c r="F101" s="1"/>
  <c r="F100" s="1"/>
  <c r="F98"/>
  <c r="F97" s="1"/>
  <c r="F96" s="1"/>
  <c r="F92"/>
  <c r="F91" s="1"/>
  <c r="F90" s="1"/>
  <c r="F86"/>
  <c r="F85" s="1"/>
  <c r="F84" s="1"/>
  <c r="F79"/>
  <c r="F78" s="1"/>
  <c r="F77" s="1"/>
  <c r="F72"/>
  <c r="F71" s="1"/>
  <c r="F66"/>
  <c r="F64"/>
  <c r="F58"/>
  <c r="F56"/>
  <c r="F53"/>
  <c r="F52" s="1"/>
  <c r="F48"/>
  <c r="F47" s="1"/>
  <c r="F46" s="1"/>
  <c r="F45" s="1"/>
  <c r="F43"/>
  <c r="F42" s="1"/>
  <c r="F41" s="1"/>
  <c r="F40" s="1"/>
  <c r="F38"/>
  <c r="F37" s="1"/>
  <c r="F36" s="1"/>
  <c r="F35" s="1"/>
  <c r="F33"/>
  <c r="F32" s="1"/>
  <c r="F30"/>
  <c r="F29" s="1"/>
  <c r="F27"/>
  <c r="F25"/>
  <c r="F22"/>
  <c r="F21" s="1"/>
  <c r="F14"/>
  <c r="F13" s="1"/>
  <c r="G151"/>
  <c r="G150" s="1"/>
  <c r="G149" s="1"/>
  <c r="G148" s="1"/>
  <c r="G147" s="1"/>
  <c r="G131"/>
  <c r="G130" s="1"/>
  <c r="G129" s="1"/>
  <c r="G128" s="1"/>
  <c r="G127" s="1"/>
  <c r="G125"/>
  <c r="G123"/>
  <c r="G120"/>
  <c r="G118"/>
  <c r="G116"/>
  <c r="G110"/>
  <c r="G109" s="1"/>
  <c r="G108" s="1"/>
  <c r="G106"/>
  <c r="G105" s="1"/>
  <c r="G104" s="1"/>
  <c r="G102"/>
  <c r="G101" s="1"/>
  <c r="G100" s="1"/>
  <c r="G98"/>
  <c r="G97" s="1"/>
  <c r="G96" s="1"/>
  <c r="G92"/>
  <c r="G91" s="1"/>
  <c r="G90" s="1"/>
  <c r="G89" s="1"/>
  <c r="G86"/>
  <c r="G85" s="1"/>
  <c r="G84" s="1"/>
  <c r="G79"/>
  <c r="G78" s="1"/>
  <c r="G77" s="1"/>
  <c r="G72"/>
  <c r="G71" s="1"/>
  <c r="G70" s="1"/>
  <c r="G69" s="1"/>
  <c r="G68" s="1"/>
  <c r="G66"/>
  <c r="G64"/>
  <c r="G58"/>
  <c r="G56"/>
  <c r="G53"/>
  <c r="G52" s="1"/>
  <c r="G48"/>
  <c r="G47" s="1"/>
  <c r="G46" s="1"/>
  <c r="G45" s="1"/>
  <c r="G43"/>
  <c r="G42" s="1"/>
  <c r="G41" s="1"/>
  <c r="G40" s="1"/>
  <c r="G38"/>
  <c r="G37" s="1"/>
  <c r="G36" s="1"/>
  <c r="G35" s="1"/>
  <c r="G33"/>
  <c r="G32" s="1"/>
  <c r="G30"/>
  <c r="G29" s="1"/>
  <c r="G27"/>
  <c r="G25"/>
  <c r="G22"/>
  <c r="G21" s="1"/>
  <c r="G14"/>
  <c r="G13" s="1"/>
  <c r="G12" s="1"/>
  <c r="G11" s="1"/>
  <c r="F12" l="1"/>
  <c r="F11" s="1"/>
  <c r="H13" i="3"/>
  <c r="F67"/>
  <c r="G122" i="1"/>
  <c r="G76"/>
  <c r="G75" s="1"/>
  <c r="G74" s="1"/>
  <c r="F76"/>
  <c r="F75" s="1"/>
  <c r="F74" s="1"/>
  <c r="F122"/>
  <c r="F70"/>
  <c r="F69" s="1"/>
  <c r="F68" s="1"/>
  <c r="G55"/>
  <c r="G63"/>
  <c r="G62" s="1"/>
  <c r="G61" s="1"/>
  <c r="G115"/>
  <c r="F55"/>
  <c r="F51" s="1"/>
  <c r="F50" s="1"/>
  <c r="F63"/>
  <c r="F62" s="1"/>
  <c r="F61" s="1"/>
  <c r="F115"/>
  <c r="G24"/>
  <c r="G20" s="1"/>
  <c r="F24"/>
  <c r="F20" s="1"/>
  <c r="F89"/>
  <c r="F95"/>
  <c r="F94" s="1"/>
  <c r="F133"/>
  <c r="G95"/>
  <c r="G94" s="1"/>
  <c r="G88" s="1"/>
  <c r="F88" l="1"/>
  <c r="G51"/>
  <c r="G50" s="1"/>
  <c r="G87" i="3"/>
  <c r="G85" s="1"/>
  <c r="G82" s="1"/>
  <c r="G67" s="1"/>
  <c r="G118" s="1"/>
  <c r="G19" i="1"/>
  <c r="G114"/>
  <c r="G113" s="1"/>
  <c r="G112" s="1"/>
  <c r="F114"/>
  <c r="F113" s="1"/>
  <c r="F112" s="1"/>
  <c r="F19"/>
  <c r="F10" s="1"/>
  <c r="F118" i="3"/>
  <c r="H151" i="1"/>
  <c r="H150" s="1"/>
  <c r="H149" s="1"/>
  <c r="H148" s="1"/>
  <c r="H147" s="1"/>
  <c r="H86"/>
  <c r="H85" s="1"/>
  <c r="H84" s="1"/>
  <c r="H79"/>
  <c r="H78" s="1"/>
  <c r="H77" s="1"/>
  <c r="G10" l="1"/>
  <c r="G153" s="1"/>
  <c r="D19" i="14" s="1"/>
  <c r="D18" s="1"/>
  <c r="D17" s="1"/>
  <c r="D16" s="1"/>
  <c r="D11" s="1"/>
  <c r="D20" s="1"/>
  <c r="D10" s="1"/>
  <c r="F153" i="1"/>
  <c r="C18" i="14" s="1"/>
  <c r="C17" s="1"/>
  <c r="C16" s="1"/>
  <c r="C11" s="1"/>
  <c r="C20" s="1"/>
  <c r="C10" s="1"/>
  <c r="I131" i="24"/>
  <c r="I130" s="1"/>
  <c r="I129" s="1"/>
  <c r="I128" s="1"/>
  <c r="I127" s="1"/>
  <c r="I125"/>
  <c r="I123"/>
  <c r="I120"/>
  <c r="I118"/>
  <c r="I116"/>
  <c r="I110"/>
  <c r="I109" s="1"/>
  <c r="I108" s="1"/>
  <c r="I106"/>
  <c r="I105" s="1"/>
  <c r="I104" s="1"/>
  <c r="I102"/>
  <c r="I101" s="1"/>
  <c r="I100" s="1"/>
  <c r="I98"/>
  <c r="I97" s="1"/>
  <c r="I96" s="1"/>
  <c r="I92"/>
  <c r="I91" s="1"/>
  <c r="I90" s="1"/>
  <c r="I89" s="1"/>
  <c r="I86"/>
  <c r="I85" s="1"/>
  <c r="I84" s="1"/>
  <c r="I79"/>
  <c r="I78" s="1"/>
  <c r="I77" s="1"/>
  <c r="I72"/>
  <c r="I71" s="1"/>
  <c r="I70" s="1"/>
  <c r="I69" s="1"/>
  <c r="I68" s="1"/>
  <c r="I66"/>
  <c r="I64"/>
  <c r="I58"/>
  <c r="I56"/>
  <c r="I53"/>
  <c r="I52" s="1"/>
  <c r="I48"/>
  <c r="I47" s="1"/>
  <c r="I46" s="1"/>
  <c r="I45" s="1"/>
  <c r="I43"/>
  <c r="I42" s="1"/>
  <c r="I38"/>
  <c r="I37" s="1"/>
  <c r="I36" s="1"/>
  <c r="I35" s="1"/>
  <c r="I33"/>
  <c r="I32" s="1"/>
  <c r="I30"/>
  <c r="I29" s="1"/>
  <c r="I27"/>
  <c r="I25"/>
  <c r="I22"/>
  <c r="I21" s="1"/>
  <c r="I14"/>
  <c r="I13" s="1"/>
  <c r="I12" s="1"/>
  <c r="I11" s="1"/>
  <c r="I133" l="1"/>
  <c r="I41"/>
  <c r="I40" s="1"/>
  <c r="I122"/>
  <c r="I55"/>
  <c r="I51" s="1"/>
  <c r="I50" s="1"/>
  <c r="I24"/>
  <c r="I115"/>
  <c r="I95"/>
  <c r="I94" s="1"/>
  <c r="I88" s="1"/>
  <c r="I63"/>
  <c r="I62" s="1"/>
  <c r="I61" s="1"/>
  <c r="I76"/>
  <c r="I75" s="1"/>
  <c r="I74" s="1"/>
  <c r="H77" i="3"/>
  <c r="H72"/>
  <c r="H74"/>
  <c r="H57"/>
  <c r="H55" s="1"/>
  <c r="H50"/>
  <c r="I114" i="24" l="1"/>
  <c r="I113" s="1"/>
  <c r="I20"/>
  <c r="I19" s="1"/>
  <c r="I10" s="1"/>
  <c r="I112" l="1"/>
  <c r="I151" s="1"/>
  <c r="I9" l="1"/>
  <c r="H51" i="3" l="1"/>
  <c r="H33" i="1"/>
  <c r="H32" s="1"/>
  <c r="E14" i="14" l="1"/>
  <c r="E13" s="1"/>
  <c r="E12" s="1"/>
  <c r="H11" i="3" l="1"/>
  <c r="H10" s="1"/>
  <c r="H9" s="1"/>
  <c r="H89" l="1"/>
  <c r="H88" s="1"/>
  <c r="H53"/>
  <c r="H48"/>
  <c r="H46"/>
  <c r="H44"/>
  <c r="H40"/>
  <c r="H39" s="1"/>
  <c r="H36"/>
  <c r="H35" s="1"/>
  <c r="H32"/>
  <c r="H31" s="1"/>
  <c r="H28"/>
  <c r="H27" s="1"/>
  <c r="H106"/>
  <c r="H104"/>
  <c r="H83"/>
  <c r="H80"/>
  <c r="H79" s="1"/>
  <c r="H101"/>
  <c r="H100" s="1"/>
  <c r="H76"/>
  <c r="H109"/>
  <c r="H108" s="1"/>
  <c r="H69"/>
  <c r="H68" s="1"/>
  <c r="H92"/>
  <c r="H91" s="1"/>
  <c r="H43" l="1"/>
  <c r="H42" s="1"/>
  <c r="H34"/>
  <c r="H30"/>
  <c r="H103"/>
  <c r="H26"/>
  <c r="H38"/>
  <c r="H71"/>
  <c r="H30" i="1"/>
  <c r="H29" s="1"/>
  <c r="H25" i="3" l="1"/>
  <c r="H131" i="1"/>
  <c r="H130" s="1"/>
  <c r="H129" s="1"/>
  <c r="H128" s="1"/>
  <c r="H127" s="1"/>
  <c r="H125"/>
  <c r="H123"/>
  <c r="H120"/>
  <c r="H118"/>
  <c r="H116"/>
  <c r="H110"/>
  <c r="H109" s="1"/>
  <c r="H106"/>
  <c r="H105" s="1"/>
  <c r="H102"/>
  <c r="H101" s="1"/>
  <c r="H98"/>
  <c r="H97" s="1"/>
  <c r="H92"/>
  <c r="H72"/>
  <c r="H71" s="1"/>
  <c r="H70" s="1"/>
  <c r="H69" s="1"/>
  <c r="H68" s="1"/>
  <c r="H66"/>
  <c r="H64"/>
  <c r="H58"/>
  <c r="H56"/>
  <c r="H53"/>
  <c r="H52" s="1"/>
  <c r="H48"/>
  <c r="H47" s="1"/>
  <c r="H46" s="1"/>
  <c r="H45" s="1"/>
  <c r="H43"/>
  <c r="H42" s="1"/>
  <c r="H41" s="1"/>
  <c r="H40" s="1"/>
  <c r="H38"/>
  <c r="H37" s="1"/>
  <c r="H36" s="1"/>
  <c r="H35" s="1"/>
  <c r="H27"/>
  <c r="H25"/>
  <c r="H21"/>
  <c r="H14"/>
  <c r="H13" s="1"/>
  <c r="H12" s="1"/>
  <c r="H11" s="1"/>
  <c r="H122" l="1"/>
  <c r="H115"/>
  <c r="H91"/>
  <c r="H90" s="1"/>
  <c r="H89" s="1"/>
  <c r="H96"/>
  <c r="H24"/>
  <c r="H20" s="1"/>
  <c r="H63"/>
  <c r="H62" s="1"/>
  <c r="H61" s="1"/>
  <c r="H55"/>
  <c r="H87" i="3" s="1"/>
  <c r="H85" s="1"/>
  <c r="H82" s="1"/>
  <c r="H67" s="1"/>
  <c r="H118" s="1"/>
  <c r="H100" i="1"/>
  <c r="H104"/>
  <c r="H108"/>
  <c r="H114" l="1"/>
  <c r="H113" s="1"/>
  <c r="H112" s="1"/>
  <c r="H51"/>
  <c r="H50" s="1"/>
  <c r="H19"/>
  <c r="H95"/>
  <c r="H94" s="1"/>
  <c r="H88" s="1"/>
  <c r="H10" l="1"/>
  <c r="H76"/>
  <c r="H75" s="1"/>
  <c r="H74" s="1"/>
  <c r="H153" l="1"/>
  <c r="E19" i="14" s="1"/>
  <c r="E18" s="1"/>
  <c r="E17" s="1"/>
  <c r="E16" s="1"/>
  <c r="E11" s="1"/>
  <c r="E20" s="1"/>
  <c r="E10" s="1"/>
</calcChain>
</file>

<file path=xl/sharedStrings.xml><?xml version="1.0" encoding="utf-8"?>
<sst xmlns="http://schemas.openxmlformats.org/spreadsheetml/2006/main" count="943" uniqueCount="188">
  <si>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</si>
  <si>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</si>
  <si>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</si>
  <si>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</si>
  <si>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</si>
  <si>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</si>
  <si>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</si>
  <si>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</si>
  <si>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</si>
  <si>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</si>
  <si>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</si>
  <si>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</si>
  <si>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</si>
  <si>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</si>
  <si>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</si>
  <si>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Непрограммные направления  бюджета</t>
  </si>
  <si>
    <t>Расходы на обеспечение функций государственных органов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</si>
  <si>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</si>
  <si>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</si>
  <si>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</si>
  <si>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</si>
  <si>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</si>
  <si>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</si>
  <si>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</si>
  <si>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</si>
  <si>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</si>
  <si>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</si>
  <si>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</si>
  <si>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</si>
  <si>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</si>
  <si>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</si>
  <si>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</si>
  <si>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</si>
  <si>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</si>
  <si>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</si>
  <si>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</si>
  <si>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</si>
  <si>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</si>
  <si>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</si>
  <si>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</si>
  <si>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</si>
  <si>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</si>
  <si>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</si>
  <si>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</si>
  <si>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</si>
  <si>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</si>
  <si>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</si>
  <si>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</si>
  <si>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</si>
  <si>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</si>
  <si>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</si>
  <si>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Национальная экономика</t>
  </si>
  <si>
    <t>Дорожное хозяйство (дорожные фонды)</t>
  </si>
  <si>
    <t>52.0.00.00000</t>
  </si>
  <si>
    <t>52.0.01.00000</t>
  </si>
  <si>
    <t>52.0.01.06070</t>
  </si>
  <si>
    <t>52.0.02.00000</t>
  </si>
  <si>
    <t>52.0.02.06070</t>
  </si>
  <si>
    <t>Закупка товаров, работ и услуг для государственных (муниципальных) нужд</t>
  </si>
  <si>
    <t>Жилищно-коммунальное хозяйство</t>
  </si>
  <si>
    <t>Жилищное хозяйство</t>
  </si>
  <si>
    <t>Непрограммные направления расходов</t>
  </si>
  <si>
    <t>Иные мероприятия  в области жилищного хозяйства</t>
  </si>
  <si>
    <t>99.0.00.08270</t>
  </si>
  <si>
    <t>Благоустройство</t>
  </si>
  <si>
    <t>58.0.00.00000</t>
  </si>
  <si>
    <t>58.1.00.00000</t>
  </si>
  <si>
    <t>58.1.00.01000</t>
  </si>
  <si>
    <t>58.2.00.00000</t>
  </si>
  <si>
    <t>58.2.00.03000</t>
  </si>
  <si>
    <t>58.3.00.00000</t>
  </si>
  <si>
    <t>58.3.00.04000</t>
  </si>
  <si>
    <t>58.4.00.00000</t>
  </si>
  <si>
    <t>58.4.00.05000</t>
  </si>
  <si>
    <t>Культура, кинематография</t>
  </si>
  <si>
    <t>Культура</t>
  </si>
  <si>
    <t>59.0.00.00000</t>
  </si>
  <si>
    <t>59.0.00.40590</t>
  </si>
  <si>
    <t>Расходы на выплаты персоналу казенных учреждений</t>
  </si>
  <si>
    <t>59.0.00.70510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</si>
  <si>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</si>
  <si>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</si>
  <si>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</si>
  <si>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</si>
  <si>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</si>
  <si>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</si>
  <si>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Физическая культура и спорт</t>
  </si>
  <si>
    <t>60.0.00.00000</t>
  </si>
  <si>
    <t>60.0.00.01590</t>
  </si>
  <si>
    <t>Другие вопросы в области физической культуры и спорта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</si>
  <si>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</si>
  <si>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</si>
  <si>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</si>
  <si>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</si>
  <si>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</si>
  <si>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Приложение 5</t>
  </si>
  <si>
    <t>Приложнение 6</t>
  </si>
  <si>
    <t>тыс. рублей</t>
  </si>
  <si>
    <t>ГРБС</t>
  </si>
  <si>
    <t>Приложение 7</t>
  </si>
  <si>
    <t>Иные межбюджетные трансферты бюджетам бюджетной системы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</si>
  <si>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</si>
  <si>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</si>
  <si>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</si>
  <si>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</si>
  <si>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</si>
  <si>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</si>
  <si>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</si>
  <si>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</si>
  <si>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</si>
  <si>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</si>
  <si>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</si>
  <si>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</si>
  <si>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</si>
  <si>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</si>
  <si>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</si>
  <si>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</si>
  <si>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</si>
  <si>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</si>
  <si>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</si>
  <si>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</si>
  <si>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</si>
  <si>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Приложение 9</t>
  </si>
  <si>
    <t>тыс.рублей</t>
  </si>
  <si>
    <t>99.0.00.02020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</si>
  <si>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</si>
  <si>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</si>
  <si>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Источники внутреннего финансирования дефицита местного бюджета, в том числе:</t>
  </si>
  <si>
    <t>Социальные выплаты гражданам,кроме публичных нормативных социальных выплат</t>
  </si>
  <si>
    <t>2021 год</t>
  </si>
  <si>
    <t>Подпрограмма "Озеленение" муниципальной программы "Благоустройство территории __________ сельсовета</t>
  </si>
  <si>
    <t>Реализация мероприятий в рамках подпрограммы "Озеленение" муниципальной программы "Благоустройство территории  ___________ сельсовета</t>
  </si>
  <si>
    <t>2022 год</t>
  </si>
  <si>
    <t xml:space="preserve">Сумма </t>
  </si>
  <si>
    <t>2020 год</t>
  </si>
  <si>
    <t>Мероприятия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</si>
  <si>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</si>
  <si>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Наименование кода группы, подгруппы, статьи и вида источников финансирования дефицитов бюджетов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</si>
  <si>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2020 ГОД И ПЛАНОВЫЙ ПЕРИОД 2021 И 2022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</si>
  <si>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2020 ГОД И ПЛАНОВЫЙ ПЕРИОД 2021 И 2022 ГОДОВ</t>
  </si>
  <si>
    <t>ВЕДОМСТВЕННАЯ СТРУКТУРА РАСХОДОВ МЕСТНОГО БЮДЖЕТА НА 2020 ГОД И ПЛАНОВЫЙ ПЕРИОД 2021 И 2022 годов</t>
  </si>
  <si>
    <t xml:space="preserve">           ИСТОЧНИКИ ФИНАНСИРОВАНИЯ ДЕФИЦИТА МЕСТНОГО БЮДЖЕТА НА 2020 ГОД И ПЛАНОВЫЙ ПЕРИОД 2021 И 2022 ГОДОВ </t>
  </si>
  <si>
    <t>60.0.00.70510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</si>
  <si>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Улыбинского сельсовета</t>
  </si>
  <si>
    <t xml:space="preserve">Муниципальная программа "Дорожное хозяйство на территории  Улыбинского сельсовета </t>
  </si>
  <si>
    <t xml:space="preserve">Основное мероприятие: Развитие автомобильных дорог местного значения на территории  Улыбинского сельсовета </t>
  </si>
  <si>
    <t xml:space="preserve">Реализация мероприятий по развитию автомобильных дорог местного значения на территории  Улыбинского сельсовета </t>
  </si>
  <si>
    <t xml:space="preserve">Основное мероприятие: Обеспечение безопасности дорожного движения на территории  Улыбинского сельсовета </t>
  </si>
  <si>
    <t xml:space="preserve">Реализация мероприятий по обеспечению безопасности дорожного движения на территории  Улыбинского сельсовета </t>
  </si>
  <si>
    <t>Муниципальная программа "Благоустройство территории  Улыбинского сельсовета</t>
  </si>
  <si>
    <t>Подпрограмма "Уличное освещение" муниципальной программы "Благоустройство территории  Улыбинского сельсовета</t>
  </si>
  <si>
    <t>Подпрограмма "Организация и содержание мест захоронения" муниципальной программы "Благоустройство территории  Улыбинского сельсовета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</si>
  <si>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Улыбинского сельсовета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</si>
  <si>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 Улыбинского сельсовета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</si>
  <si>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Улыбинского сельсовета</t>
  </si>
  <si>
    <t xml:space="preserve">Муниципальная программа "Сохранение и развитие культуры на территории  Улыбинского сельсовета"
</t>
  </si>
  <si>
    <t>Реализация мероприятий муниципальной программы " Сохранение и развитие культуры на территории  Улыбинского сельсовета"</t>
  </si>
  <si>
    <t xml:space="preserve">Муниципальная программа "Физическая культура и спорт   Улыбинского сельсовета </t>
  </si>
  <si>
    <t xml:space="preserve">Реализация мероприятий муниципальной программы "Физическая культура и спорт Улыбинского сельсовета </t>
  </si>
  <si>
    <t xml:space="preserve"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Улыбинского сельсовета </t>
  </si>
  <si>
    <t xml:space="preserve">Муниципальная программа "Дорожное хозяйство в  Улыбинском сельсовета </t>
  </si>
  <si>
    <t xml:space="preserve">Муниципальная программа "Благоустройство территории  Улыбинского сельсовета </t>
  </si>
  <si>
    <t xml:space="preserve">Подпрограмма "Уличное освещение"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</si>
  <si>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"Уличное освещение" муниципальной программы "Благоустройство территории  Улыбинского сельсовета </t>
  </si>
  <si>
    <t xml:space="preserve">Подпрограмма "Озеленение" муниципальной программы "Благоустройство территории"  Улыбинского сельсовета </t>
  </si>
  <si>
    <t xml:space="preserve">Реализация мероприятий в рамках подпрограммы "Озеленение" муниципальной программы "Благоустройство территории  Улыбинского сельсовета </t>
  </si>
  <si>
    <t xml:space="preserve">Подпрограмма "Организация и содержание мест захоронения"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</si>
  <si>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"Организация и содержание мест захоронения" муниципальной программы "Благоустройство территории  Улыбинского сельсовета </t>
  </si>
  <si>
    <t xml:space="preserve">Подпрограмма "Прочие мероприятия по благоустройству территории сельского поселения"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</si>
  <si>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Улыбинского сельсовета </t>
  </si>
  <si>
    <t xml:space="preserve">Муниципальная программа "Сохранение и развитие культуры на территории  Улыбинского сельсовета 
</t>
  </si>
  <si>
    <t xml:space="preserve">Реализация мероприятий муниципальной программы " Сохранение и развитие культуры на территории  Улыбинского сельсовета </t>
  </si>
  <si>
    <t xml:space="preserve">Реализация мероприятий муниципальной программы "Физическая культура и спорт  Улыбинского сельсовета </t>
  </si>
  <si>
    <t>администрация Улыбинского сельсовета Искитмского района Новосибирской области</t>
  </si>
  <si>
    <t>Реализация мероприятий по развитию автомобильных дорог местного значения на территории  Улыбинского сельсовета за счет акцизов</t>
  </si>
  <si>
    <t xml:space="preserve">Основное мероприятие: Обеспечение безопасности дорожного движения на территории Улыбинского сельсовета </t>
  </si>
  <si>
    <t>Реализация мероприятий по обеспечению безопасности дорожного движения на территории  Улыбинского сельсовета за счет акцизов</t>
  </si>
  <si>
    <t>Реализация мероприятий в рамках подпрограммы "Уличное освещение" муниципальной программы "Благоустройство территории  Улыбинского сельсовета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</si>
  <si>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 Улыбинского сельсовета</t>
  </si>
  <si>
    <t>Реализация мероприятий в рамках подпрограммы "Уличное освещение" муниципальной программы "Благоустройство территории  Улыбинскогосельсовета</t>
  </si>
  <si>
    <t>к решению сессии Совета депутатов Улыбинского сельсовета</t>
  </si>
  <si>
    <t>52.0.01.70510</t>
  </si>
  <si>
    <t>Подпрограмма "Озеленение" муниципальной программы "Благоустройство территории Улыбинского сельсовета</t>
  </si>
  <si>
    <t>Реализация мероприятий в рамках подпрограммы "Озеленение" муниципальной программы "Благоустройство территории  Улыбинскогосельсовета</t>
  </si>
  <si>
    <t>02</t>
  </si>
  <si>
    <t xml:space="preserve">от 26.11.2020 № 10 </t>
  </si>
  <si>
    <t>от 26.11.2020 №  10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</si>
  <si>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"Упрвление финансами в Новосибирской области"</t>
  </si>
</sst>
</file>

<file path=xl/styles.xml><?xml version="1.0" encoding="utf-8"?>
<styleSheet xmlns="http://schemas.openxmlformats.org/spreadsheetml/2006/main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1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3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Fill="1"/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7" fontId="4" fillId="0" borderId="5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/>
      <protection hidden="1"/>
    </xf>
    <xf numFmtId="164" fontId="2" fillId="0" borderId="4" xfId="1" applyNumberFormat="1" applyFont="1" applyFill="1" applyBorder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/>
      <protection hidden="1"/>
    </xf>
    <xf numFmtId="167" fontId="2" fillId="0" borderId="5" xfId="1" applyNumberFormat="1" applyFont="1" applyFill="1" applyBorder="1" applyAlignment="1" applyProtection="1">
      <alignment horizontal="right" vertical="center"/>
      <protection hidden="1"/>
    </xf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4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8" xfId="1" applyNumberFormat="1" applyFont="1" applyFill="1" applyBorder="1" applyAlignment="1" applyProtection="1">
      <alignment horizontal="center" vertical="center"/>
      <protection hidden="1"/>
    </xf>
    <xf numFmtId="164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7" fontId="2" fillId="0" borderId="9" xfId="1" applyNumberFormat="1" applyFont="1" applyFill="1" applyBorder="1" applyAlignment="1" applyProtection="1">
      <alignment horizontal="right" vertical="center"/>
      <protection hidden="1"/>
    </xf>
    <xf numFmtId="164" fontId="4" fillId="0" borderId="8" xfId="1" applyNumberFormat="1" applyFont="1" applyFill="1" applyBorder="1" applyAlignment="1" applyProtection="1">
      <alignment horizontal="center" vertical="center"/>
      <protection hidden="1"/>
    </xf>
    <xf numFmtId="164" fontId="4" fillId="0" borderId="9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 applyFill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/>
      <protection hidden="1"/>
    </xf>
    <xf numFmtId="167" fontId="4" fillId="0" borderId="9" xfId="1" applyNumberFormat="1" applyFont="1" applyFill="1" applyBorder="1" applyAlignment="1" applyProtection="1">
      <alignment horizontal="right" vertical="center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top" wrapText="1"/>
      <protection hidden="1"/>
    </xf>
    <xf numFmtId="166" fontId="2" fillId="0" borderId="5" xfId="1" applyNumberFormat="1" applyFont="1" applyFill="1" applyBorder="1" applyAlignment="1" applyProtection="1">
      <alignment horizontal="left" vertical="top"/>
      <protection hidden="1"/>
    </xf>
    <xf numFmtId="167" fontId="2" fillId="0" borderId="5" xfId="1" applyNumberFormat="1" applyFont="1" applyFill="1" applyBorder="1" applyAlignment="1" applyProtection="1">
      <alignment horizontal="right" vertical="top"/>
      <protection hidden="1"/>
    </xf>
    <xf numFmtId="167" fontId="3" fillId="0" borderId="0" xfId="1" applyNumberFormat="1" applyFont="1" applyFill="1" applyAlignment="1" applyProtection="1">
      <alignment horizontal="left" vertical="top"/>
      <protection hidden="1"/>
    </xf>
    <xf numFmtId="0" fontId="1" fillId="0" borderId="0" xfId="1" applyFill="1" applyAlignment="1">
      <alignment horizontal="left" vertical="top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164" fontId="8" fillId="0" borderId="8" xfId="1" applyNumberFormat="1" applyFont="1" applyFill="1" applyBorder="1" applyAlignment="1" applyProtection="1">
      <alignment horizontal="center" vertical="center"/>
      <protection hidden="1"/>
    </xf>
    <xf numFmtId="164" fontId="8" fillId="0" borderId="9" xfId="1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Alignment="1" applyProtection="1">
      <alignment horizontal="center" vertical="center" wrapText="1"/>
      <protection hidden="1"/>
    </xf>
    <xf numFmtId="166" fontId="8" fillId="0" borderId="9" xfId="1" applyNumberFormat="1" applyFont="1" applyFill="1" applyBorder="1" applyAlignment="1" applyProtection="1">
      <alignment horizontal="center" vertical="center"/>
      <protection hidden="1"/>
    </xf>
    <xf numFmtId="167" fontId="8" fillId="0" borderId="9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Border="1" applyAlignment="1" applyProtection="1">
      <alignment horizontal="right" vertical="center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1" fillId="0" borderId="0" xfId="1" applyFont="1" applyFill="1"/>
    <xf numFmtId="0" fontId="13" fillId="0" borderId="0" xfId="1" applyFont="1" applyFill="1" applyAlignment="1">
      <alignment horizontal="center" vertical="top" wrapText="1"/>
    </xf>
    <xf numFmtId="165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3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0" xfId="1" applyFill="1" applyAlignment="1">
      <alignment wrapText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165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166" fontId="4" fillId="0" borderId="1" xfId="1" applyNumberFormat="1" applyFont="1" applyFill="1" applyBorder="1" applyAlignment="1" applyProtection="1">
      <alignment horizontal="left" vertical="top"/>
      <protection hidden="1"/>
    </xf>
    <xf numFmtId="0" fontId="1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2" fillId="0" borderId="0" xfId="1" applyFont="1" applyFill="1"/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center" vertical="center"/>
    </xf>
    <xf numFmtId="0" fontId="1" fillId="0" borderId="0" xfId="1"/>
    <xf numFmtId="0" fontId="16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10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4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" fillId="3" borderId="2" xfId="1" applyNumberFormat="1" applyFont="1" applyFill="1" applyBorder="1" applyAlignment="1" applyProtection="1">
      <alignment horizontal="left" vertical="center" wrapText="1"/>
      <protection hidden="1"/>
    </xf>
    <xf numFmtId="0" fontId="4" fillId="0" borderId="4" xfId="1" applyNumberFormat="1" applyFont="1" applyFill="1" applyBorder="1" applyAlignment="1" applyProtection="1">
      <alignment horizontal="left" vertical="top" wrapText="1"/>
      <protection hidden="1"/>
    </xf>
    <xf numFmtId="0" fontId="8" fillId="0" borderId="11" xfId="1" applyNumberFormat="1" applyFont="1" applyFill="1" applyBorder="1" applyAlignment="1" applyProtection="1">
      <protection hidden="1"/>
    </xf>
    <xf numFmtId="0" fontId="9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0" xfId="1" applyNumberFormat="1" applyFont="1" applyFill="1" applyBorder="1" applyAlignment="1" applyProtection="1">
      <protection hidden="1"/>
    </xf>
    <xf numFmtId="0" fontId="7" fillId="0" borderId="1" xfId="0" applyFont="1" applyFill="1" applyBorder="1" applyAlignment="1">
      <alignment vertical="top"/>
    </xf>
    <xf numFmtId="0" fontId="10" fillId="0" borderId="0" xfId="1" applyFont="1" applyFill="1" applyAlignment="1">
      <alignment horizontal="right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justify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 vertical="top" wrapText="1"/>
    </xf>
    <xf numFmtId="167" fontId="4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2" xfId="1" applyNumberFormat="1" applyFont="1" applyFill="1" applyBorder="1" applyAlignment="1" applyProtection="1">
      <alignment horizontal="right" vertical="center"/>
      <protection hidden="1"/>
    </xf>
    <xf numFmtId="167" fontId="4" fillId="0" borderId="2" xfId="1" applyNumberFormat="1" applyFont="1" applyFill="1" applyBorder="1" applyAlignment="1" applyProtection="1">
      <alignment horizontal="right" vertical="center"/>
      <protection hidden="1"/>
    </xf>
    <xf numFmtId="167" fontId="2" fillId="0" borderId="8" xfId="1" applyNumberFormat="1" applyFont="1" applyFill="1" applyBorder="1" applyAlignment="1" applyProtection="1">
      <alignment horizontal="right" vertical="center"/>
      <protection hidden="1"/>
    </xf>
    <xf numFmtId="167" fontId="4" fillId="0" borderId="8" xfId="1" applyNumberFormat="1" applyFont="1" applyFill="1" applyBorder="1" applyAlignment="1" applyProtection="1">
      <alignment horizontal="right" vertical="center"/>
      <protection hidden="1"/>
    </xf>
    <xf numFmtId="167" fontId="8" fillId="0" borderId="2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9" fillId="0" borderId="2" xfId="1" applyNumberFormat="1" applyFont="1" applyFill="1" applyBorder="1" applyAlignment="1" applyProtection="1">
      <alignment horizontal="right" vertical="center"/>
      <protection hidden="1"/>
    </xf>
    <xf numFmtId="167" fontId="9" fillId="0" borderId="8" xfId="1" applyNumberFormat="1" applyFont="1" applyFill="1" applyBorder="1" applyAlignment="1" applyProtection="1">
      <alignment horizontal="right" vertical="center"/>
      <protection hidden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wrapText="1"/>
    </xf>
    <xf numFmtId="0" fontId="10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Font="1" applyBorder="1" applyAlignment="1">
      <alignment horizontal="center" vertical="center" wrapText="1"/>
    </xf>
    <xf numFmtId="168" fontId="4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2" xfId="1" applyNumberFormat="1" applyFont="1" applyFill="1" applyBorder="1" applyAlignment="1" applyProtection="1">
      <alignment horizontal="right" vertical="center"/>
      <protection hidden="1"/>
    </xf>
    <xf numFmtId="168" fontId="4" fillId="0" borderId="2" xfId="1" applyNumberFormat="1" applyFont="1" applyFill="1" applyBorder="1" applyAlignment="1" applyProtection="1">
      <alignment horizontal="right" vertical="center"/>
      <protection hidden="1"/>
    </xf>
    <xf numFmtId="168" fontId="2" fillId="0" borderId="8" xfId="1" applyNumberFormat="1" applyFont="1" applyFill="1" applyBorder="1" applyAlignment="1" applyProtection="1">
      <alignment horizontal="right" vertical="center"/>
      <protection hidden="1"/>
    </xf>
    <xf numFmtId="168" fontId="4" fillId="0" borderId="8" xfId="1" applyNumberFormat="1" applyFont="1" applyFill="1" applyBorder="1" applyAlignment="1" applyProtection="1">
      <alignment horizontal="right" vertical="center"/>
      <protection hidden="1"/>
    </xf>
    <xf numFmtId="168" fontId="8" fillId="0" borderId="2" xfId="1" applyNumberFormat="1" applyFont="1" applyFill="1" applyBorder="1" applyAlignment="1" applyProtection="1">
      <alignment horizontal="right" vertical="center"/>
      <protection hidden="1"/>
    </xf>
    <xf numFmtId="168" fontId="9" fillId="0" borderId="4" xfId="1" applyNumberFormat="1" applyFont="1" applyFill="1" applyBorder="1" applyAlignment="1" applyProtection="1">
      <alignment horizontal="right" vertical="center"/>
      <protection hidden="1"/>
    </xf>
    <xf numFmtId="168" fontId="9" fillId="0" borderId="2" xfId="1" applyNumberFormat="1" applyFont="1" applyFill="1" applyBorder="1" applyAlignment="1" applyProtection="1">
      <alignment horizontal="right" vertical="center"/>
      <protection hidden="1"/>
    </xf>
    <xf numFmtId="168" fontId="9" fillId="0" borderId="8" xfId="1" applyNumberFormat="1" applyFont="1" applyFill="1" applyBorder="1" applyAlignment="1" applyProtection="1">
      <alignment horizontal="right" vertical="center"/>
      <protection hidden="1"/>
    </xf>
    <xf numFmtId="168" fontId="8" fillId="0" borderId="8" xfId="1" applyNumberFormat="1" applyFont="1" applyFill="1" applyBorder="1" applyAlignment="1" applyProtection="1">
      <alignment horizontal="right" vertical="center"/>
      <protection hidden="1"/>
    </xf>
    <xf numFmtId="168" fontId="2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1" xfId="1" applyNumberFormat="1" applyFont="1" applyFill="1" applyBorder="1" applyAlignment="1" applyProtection="1">
      <alignment horizontal="right"/>
      <protection hidden="1"/>
    </xf>
    <xf numFmtId="0" fontId="2" fillId="0" borderId="5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right" wrapText="1"/>
    </xf>
    <xf numFmtId="165" fontId="4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9" fillId="0" borderId="1" xfId="1" applyNumberFormat="1" applyFont="1" applyFill="1" applyBorder="1" applyAlignment="1" applyProtection="1">
      <alignment horizontal="left" vertical="top" wrapText="1"/>
      <protection hidden="1"/>
    </xf>
    <xf numFmtId="0" fontId="2" fillId="3" borderId="1" xfId="1" applyNumberFormat="1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>
      <alignment horizontal="left" vertical="top"/>
    </xf>
    <xf numFmtId="0" fontId="2" fillId="0" borderId="2" xfId="1" applyNumberFormat="1" applyFont="1" applyFill="1" applyBorder="1" applyAlignment="1" applyProtection="1">
      <alignment horizontal="left" vertical="top" wrapText="1"/>
      <protection hidden="1"/>
    </xf>
    <xf numFmtId="0" fontId="2" fillId="0" borderId="8" xfId="1" applyNumberFormat="1" applyFont="1" applyFill="1" applyBorder="1" applyAlignment="1" applyProtection="1">
      <alignment horizontal="left" vertical="top" wrapText="1"/>
      <protection hidden="1"/>
    </xf>
    <xf numFmtId="0" fontId="4" fillId="0" borderId="8" xfId="1" applyNumberFormat="1" applyFont="1" applyFill="1" applyBorder="1" applyAlignment="1" applyProtection="1">
      <alignment horizontal="left" vertical="top" wrapText="1"/>
      <protection hidden="1"/>
    </xf>
    <xf numFmtId="0" fontId="4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2" xfId="1" applyNumberFormat="1" applyFont="1" applyFill="1" applyBorder="1" applyAlignment="1" applyProtection="1">
      <alignment horizontal="left" vertical="top" wrapText="1"/>
      <protection hidden="1"/>
    </xf>
    <xf numFmtId="0" fontId="9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8" xfId="1" applyNumberFormat="1" applyFont="1" applyFill="1" applyBorder="1" applyAlignment="1" applyProtection="1">
      <alignment horizontal="left" vertical="top" wrapText="1"/>
      <protection hidden="1"/>
    </xf>
    <xf numFmtId="0" fontId="9" fillId="0" borderId="4" xfId="1" applyNumberFormat="1" applyFont="1" applyFill="1" applyBorder="1" applyAlignment="1" applyProtection="1">
      <alignment horizontal="left" vertical="top"/>
      <protection hidden="1"/>
    </xf>
    <xf numFmtId="0" fontId="9" fillId="0" borderId="4" xfId="1" applyNumberFormat="1" applyFont="1" applyFill="1" applyBorder="1" applyAlignment="1" applyProtection="1">
      <alignment horizontal="left" vertical="top" wrapText="1"/>
      <protection hidden="1"/>
    </xf>
    <xf numFmtId="0" fontId="2" fillId="3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1" xfId="1" applyNumberFormat="1" applyFont="1" applyFill="1" applyBorder="1" applyAlignment="1" applyProtection="1">
      <alignment horizontal="left" vertical="top" wrapText="1"/>
      <protection hidden="1"/>
    </xf>
    <xf numFmtId="168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168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8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8" fontId="4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5" xfId="1" applyNumberFormat="1" applyFont="1" applyFill="1" applyBorder="1" applyAlignment="1" applyProtection="1">
      <alignment horizontal="right" vertical="center"/>
      <protection hidden="1"/>
    </xf>
    <xf numFmtId="168" fontId="2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9" xfId="1" applyNumberFormat="1" applyFont="1" applyFill="1" applyBorder="1" applyAlignment="1" applyProtection="1">
      <alignment horizontal="right" vertical="center"/>
      <protection hidden="1"/>
    </xf>
    <xf numFmtId="168" fontId="2" fillId="0" borderId="9" xfId="1" applyNumberFormat="1" applyFont="1" applyFill="1" applyBorder="1" applyAlignment="1" applyProtection="1">
      <alignment horizontal="right" vertical="center"/>
      <protection hidden="1"/>
    </xf>
    <xf numFmtId="168" fontId="6" fillId="0" borderId="1" xfId="1" applyNumberFormat="1" applyFont="1" applyFill="1" applyBorder="1" applyAlignment="1" applyProtection="1">
      <alignment horizontal="right" vertical="center"/>
      <protection hidden="1"/>
    </xf>
    <xf numFmtId="168" fontId="7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1" xfId="1" applyNumberFormat="1" applyFont="1" applyFill="1" applyBorder="1" applyAlignment="1" applyProtection="1">
      <alignment horizontal="right"/>
      <protection hidden="1"/>
    </xf>
    <xf numFmtId="168" fontId="2" fillId="0" borderId="1" xfId="1" applyNumberFormat="1" applyFont="1" applyFill="1" applyBorder="1" applyAlignment="1">
      <alignment horizontal="center" vertical="center" wrapText="1"/>
    </xf>
    <xf numFmtId="168" fontId="4" fillId="0" borderId="3" xfId="1" applyNumberFormat="1" applyFont="1" applyFill="1" applyBorder="1" applyAlignment="1">
      <alignment horizontal="center" vertical="center" wrapText="1"/>
    </xf>
    <xf numFmtId="168" fontId="2" fillId="0" borderId="5" xfId="1" applyNumberFormat="1" applyFont="1" applyFill="1" applyBorder="1" applyAlignment="1" applyProtection="1">
      <alignment horizontal="right" vertical="top"/>
      <protection hidden="1"/>
    </xf>
    <xf numFmtId="168" fontId="8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9" xfId="1" applyNumberFormat="1" applyFont="1" applyFill="1" applyBorder="1" applyAlignment="1" applyProtection="1">
      <alignment horizontal="right" vertical="center"/>
      <protection hidden="1"/>
    </xf>
    <xf numFmtId="168" fontId="8" fillId="0" borderId="9" xfId="1" applyNumberFormat="1" applyFont="1" applyFill="1" applyBorder="1" applyAlignment="1" applyProtection="1">
      <alignment horizontal="right" vertical="center"/>
      <protection hidden="1"/>
    </xf>
    <xf numFmtId="167" fontId="4" fillId="0" borderId="4" xfId="1" applyNumberFormat="1" applyFont="1" applyFill="1" applyBorder="1" applyAlignment="1" applyProtection="1">
      <alignment horizontal="center" vertical="center"/>
      <protection hidden="1"/>
    </xf>
    <xf numFmtId="0" fontId="4" fillId="3" borderId="4" xfId="1" applyNumberFormat="1" applyFont="1" applyFill="1" applyBorder="1" applyAlignment="1" applyProtection="1">
      <alignment horizontal="left" vertical="center" wrapText="1"/>
      <protection hidden="1"/>
    </xf>
    <xf numFmtId="0" fontId="4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4" fontId="4" fillId="3" borderId="4" xfId="1" applyNumberFormat="1" applyFont="1" applyFill="1" applyBorder="1" applyAlignment="1" applyProtection="1">
      <alignment horizontal="center" vertical="center"/>
      <protection hidden="1"/>
    </xf>
    <xf numFmtId="164" fontId="4" fillId="3" borderId="5" xfId="1" applyNumberFormat="1" applyFont="1" applyFill="1" applyBorder="1" applyAlignment="1" applyProtection="1">
      <alignment horizontal="center" vertical="center"/>
      <protection hidden="1"/>
    </xf>
    <xf numFmtId="165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5" xfId="1" applyNumberFormat="1" applyFont="1" applyFill="1" applyBorder="1" applyAlignment="1" applyProtection="1">
      <alignment horizontal="center" vertical="center"/>
      <protection hidden="1"/>
    </xf>
    <xf numFmtId="0" fontId="2" fillId="3" borderId="4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4" xfId="1" applyNumberFormat="1" applyFont="1" applyFill="1" applyBorder="1" applyAlignment="1" applyProtection="1">
      <alignment horizontal="center" vertical="center"/>
      <protection hidden="1"/>
    </xf>
    <xf numFmtId="164" fontId="2" fillId="3" borderId="5" xfId="1" applyNumberFormat="1" applyFont="1" applyFill="1" applyBorder="1" applyAlignment="1" applyProtection="1">
      <alignment horizontal="center" vertical="center"/>
      <protection hidden="1"/>
    </xf>
    <xf numFmtId="165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5" xfId="1" applyNumberFormat="1" applyFont="1" applyFill="1" applyBorder="1" applyAlignment="1" applyProtection="1">
      <alignment horizontal="center" vertical="center"/>
      <protection hidden="1"/>
    </xf>
    <xf numFmtId="0" fontId="2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1" xfId="1" applyNumberFormat="1" applyFont="1" applyFill="1" applyBorder="1" applyAlignment="1" applyProtection="1">
      <alignment horizontal="center" vertical="center"/>
      <protection hidden="1"/>
    </xf>
    <xf numFmtId="165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1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1" xfId="1" applyNumberFormat="1" applyFont="1" applyFill="1" applyBorder="1" applyAlignment="1" applyProtection="1">
      <alignment horizontal="center" vertical="center"/>
      <protection hidden="1"/>
    </xf>
    <xf numFmtId="165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1" xfId="1" applyNumberFormat="1" applyFont="1" applyFill="1" applyBorder="1" applyAlignment="1" applyProtection="1">
      <alignment horizontal="center" vertical="center"/>
      <protection hidden="1"/>
    </xf>
    <xf numFmtId="164" fontId="2" fillId="3" borderId="2" xfId="1" applyNumberFormat="1" applyFont="1" applyFill="1" applyBorder="1" applyAlignment="1" applyProtection="1">
      <alignment horizontal="center" vertical="center"/>
      <protection hidden="1"/>
    </xf>
    <xf numFmtId="165" fontId="2" fillId="3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8" xfId="1" applyNumberFormat="1" applyFont="1" applyFill="1" applyBorder="1" applyAlignment="1" applyProtection="1">
      <alignment horizontal="center" vertical="center"/>
      <protection hidden="1"/>
    </xf>
    <xf numFmtId="164" fontId="2" fillId="3" borderId="9" xfId="1" applyNumberFormat="1" applyFont="1" applyFill="1" applyBorder="1" applyAlignment="1" applyProtection="1">
      <alignment horizontal="center" vertical="center"/>
      <protection hidden="1"/>
    </xf>
    <xf numFmtId="166" fontId="2" fillId="3" borderId="9" xfId="1" applyNumberFormat="1" applyFont="1" applyFill="1" applyBorder="1" applyAlignment="1" applyProtection="1">
      <alignment horizontal="center" vertical="center"/>
      <protection hidden="1"/>
    </xf>
    <xf numFmtId="0" fontId="4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8" xfId="1" applyNumberFormat="1" applyFont="1" applyFill="1" applyBorder="1" applyAlignment="1" applyProtection="1">
      <alignment horizontal="center" vertical="center"/>
      <protection hidden="1"/>
    </xf>
    <xf numFmtId="164" fontId="4" fillId="3" borderId="9" xfId="1" applyNumberFormat="1" applyFont="1" applyFill="1" applyBorder="1" applyAlignment="1" applyProtection="1">
      <alignment horizontal="center" vertical="center"/>
      <protection hidden="1"/>
    </xf>
    <xf numFmtId="165" fontId="4" fillId="3" borderId="0" xfId="1" applyNumberFormat="1" applyFont="1" applyFill="1" applyAlignment="1" applyProtection="1">
      <alignment horizontal="center" vertical="center" wrapText="1"/>
      <protection hidden="1"/>
    </xf>
    <xf numFmtId="166" fontId="4" fillId="3" borderId="9" xfId="1" applyNumberFormat="1" applyFont="1" applyFill="1" applyBorder="1" applyAlignment="1" applyProtection="1">
      <alignment horizontal="center" vertical="center"/>
      <protection hidden="1"/>
    </xf>
    <xf numFmtId="0" fontId="4" fillId="3" borderId="2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2" xfId="1" applyNumberFormat="1" applyFont="1" applyFill="1" applyBorder="1" applyAlignment="1" applyProtection="1">
      <alignment horizontal="center" vertical="center"/>
      <protection hidden="1"/>
    </xf>
    <xf numFmtId="165" fontId="4" fillId="3" borderId="7" xfId="1" applyNumberFormat="1" applyFont="1" applyFill="1" applyBorder="1" applyAlignment="1" applyProtection="1">
      <alignment horizontal="center" vertical="center" wrapText="1"/>
      <protection hidden="1"/>
    </xf>
    <xf numFmtId="165" fontId="2" fillId="3" borderId="0" xfId="1" applyNumberFormat="1" applyFont="1" applyFill="1" applyAlignment="1" applyProtection="1">
      <alignment horizontal="center" vertical="center" wrapText="1"/>
      <protection hidden="1"/>
    </xf>
    <xf numFmtId="0" fontId="2" fillId="3" borderId="4" xfId="1" applyNumberFormat="1" applyFont="1" applyFill="1" applyBorder="1" applyAlignment="1" applyProtection="1">
      <alignment horizontal="left" vertical="top" wrapText="1"/>
      <protection hidden="1"/>
    </xf>
    <xf numFmtId="166" fontId="2" fillId="3" borderId="5" xfId="1" applyNumberFormat="1" applyFont="1" applyFill="1" applyBorder="1" applyAlignment="1" applyProtection="1">
      <alignment horizontal="left" vertical="top"/>
      <protection hidden="1"/>
    </xf>
    <xf numFmtId="0" fontId="8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165" fontId="8" fillId="3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3" borderId="1" xfId="1" applyNumberFormat="1" applyFont="1" applyFill="1" applyBorder="1" applyAlignment="1" applyProtection="1">
      <alignment horizontal="center" vertical="center"/>
      <protection hidden="1"/>
    </xf>
    <xf numFmtId="0" fontId="8" fillId="3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4" xfId="1" applyNumberFormat="1" applyFont="1" applyFill="1" applyBorder="1" applyAlignment="1" applyProtection="1">
      <alignment horizontal="center" vertical="center"/>
      <protection hidden="1"/>
    </xf>
    <xf numFmtId="164" fontId="8" fillId="3" borderId="5" xfId="1" applyNumberFormat="1" applyFont="1" applyFill="1" applyBorder="1" applyAlignment="1" applyProtection="1">
      <alignment horizontal="center" vertical="center"/>
      <protection hidden="1"/>
    </xf>
    <xf numFmtId="165" fontId="8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3" borderId="5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left" vertical="top" wrapText="1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6" fontId="9" fillId="3" borderId="5" xfId="1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/>
    <xf numFmtId="166" fontId="9" fillId="3" borderId="1" xfId="1" applyNumberFormat="1" applyFont="1" applyFill="1" applyBorder="1" applyAlignment="1" applyProtection="1">
      <alignment horizontal="center" vertical="center"/>
      <protection hidden="1"/>
    </xf>
    <xf numFmtId="0" fontId="9" fillId="3" borderId="1" xfId="1" applyNumberFormat="1" applyFont="1" applyFill="1" applyBorder="1" applyAlignment="1" applyProtection="1">
      <alignment horizontal="left" vertical="center" wrapText="1"/>
      <protection hidden="1"/>
    </xf>
    <xf numFmtId="166" fontId="9" fillId="3" borderId="9" xfId="1" applyNumberFormat="1" applyFont="1" applyFill="1" applyBorder="1" applyAlignment="1" applyProtection="1">
      <alignment horizontal="center" vertical="center"/>
      <protection hidden="1"/>
    </xf>
    <xf numFmtId="164" fontId="9" fillId="3" borderId="4" xfId="1" applyNumberFormat="1" applyFont="1" applyFill="1" applyBorder="1" applyAlignment="1" applyProtection="1">
      <alignment horizontal="center" vertical="center"/>
      <protection hidden="1"/>
    </xf>
    <xf numFmtId="164" fontId="9" fillId="3" borderId="5" xfId="1" applyNumberFormat="1" applyFont="1" applyFill="1" applyBorder="1" applyAlignment="1" applyProtection="1">
      <alignment horizontal="center" vertical="center"/>
      <protection hidden="1"/>
    </xf>
    <xf numFmtId="164" fontId="9" fillId="3" borderId="2" xfId="1" applyNumberFormat="1" applyFont="1" applyFill="1" applyBorder="1" applyAlignment="1" applyProtection="1">
      <alignment horizontal="center" vertical="center"/>
      <protection hidden="1"/>
    </xf>
    <xf numFmtId="164" fontId="8" fillId="3" borderId="2" xfId="1" applyNumberFormat="1" applyFont="1" applyFill="1" applyBorder="1" applyAlignment="1" applyProtection="1">
      <alignment horizontal="center" vertical="center"/>
      <protection hidden="1"/>
    </xf>
    <xf numFmtId="0" fontId="8" fillId="3" borderId="2" xfId="1" applyNumberFormat="1" applyFont="1" applyFill="1" applyBorder="1" applyAlignment="1" applyProtection="1">
      <alignment horizontal="left" vertical="center" wrapText="1"/>
      <protection hidden="1"/>
    </xf>
    <xf numFmtId="0" fontId="9" fillId="3" borderId="4" xfId="1" applyNumberFormat="1" applyFont="1" applyFill="1" applyBorder="1" applyAlignment="1" applyProtection="1">
      <alignment horizontal="left" vertical="center"/>
      <protection hidden="1"/>
    </xf>
    <xf numFmtId="164" fontId="9" fillId="3" borderId="8" xfId="1" applyNumberFormat="1" applyFont="1" applyFill="1" applyBorder="1" applyAlignment="1" applyProtection="1">
      <alignment horizontal="center" vertical="center"/>
      <protection hidden="1"/>
    </xf>
    <xf numFmtId="164" fontId="9" fillId="3" borderId="9" xfId="1" applyNumberFormat="1" applyFont="1" applyFill="1" applyBorder="1" applyAlignment="1" applyProtection="1">
      <alignment horizontal="center" vertical="center"/>
      <protection hidden="1"/>
    </xf>
    <xf numFmtId="0" fontId="9" fillId="3" borderId="4" xfId="1" applyNumberFormat="1" applyFont="1" applyFill="1" applyBorder="1" applyAlignment="1" applyProtection="1">
      <alignment horizontal="left" vertical="center" wrapText="1"/>
      <protection hidden="1"/>
    </xf>
    <xf numFmtId="0" fontId="9" fillId="3" borderId="2" xfId="1" applyNumberFormat="1" applyFont="1" applyFill="1" applyBorder="1" applyAlignment="1" applyProtection="1">
      <alignment horizontal="left" vertical="center" wrapText="1"/>
      <protection hidden="1"/>
    </xf>
    <xf numFmtId="0" fontId="8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8" xfId="1" applyNumberFormat="1" applyFont="1" applyFill="1" applyBorder="1" applyAlignment="1" applyProtection="1">
      <alignment horizontal="center" vertical="center"/>
      <protection hidden="1"/>
    </xf>
    <xf numFmtId="164" fontId="8" fillId="3" borderId="9" xfId="1" applyNumberFormat="1" applyFont="1" applyFill="1" applyBorder="1" applyAlignment="1" applyProtection="1">
      <alignment horizontal="center" vertical="center"/>
      <protection hidden="1"/>
    </xf>
    <xf numFmtId="165" fontId="8" fillId="3" borderId="0" xfId="1" applyNumberFormat="1" applyFont="1" applyFill="1" applyAlignment="1" applyProtection="1">
      <alignment horizontal="center" vertical="center" wrapText="1"/>
      <protection hidden="1"/>
    </xf>
    <xf numFmtId="166" fontId="8" fillId="3" borderId="9" xfId="1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>
      <alignment vertical="top"/>
    </xf>
    <xf numFmtId="0" fontId="9" fillId="3" borderId="1" xfId="1" applyNumberFormat="1" applyFont="1" applyFill="1" applyBorder="1" applyAlignment="1" applyProtection="1">
      <alignment horizontal="left" vertical="top" wrapText="1"/>
      <protection hidden="1"/>
    </xf>
    <xf numFmtId="0" fontId="4" fillId="3" borderId="4" xfId="1" applyNumberFormat="1" applyFont="1" applyFill="1" applyBorder="1" applyAlignment="1" applyProtection="1">
      <alignment horizontal="left" vertical="top" wrapText="1"/>
      <protection hidden="1"/>
    </xf>
    <xf numFmtId="49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0" fontId="10" fillId="0" borderId="0" xfId="1" applyFont="1" applyFill="1"/>
    <xf numFmtId="0" fontId="1" fillId="0" borderId="0" xfId="1" applyFont="1" applyFill="1"/>
    <xf numFmtId="0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top" wrapText="1" shrinkToFit="1"/>
      <protection hidden="1"/>
    </xf>
    <xf numFmtId="0" fontId="4" fillId="0" borderId="11" xfId="1" applyNumberFormat="1" applyFont="1" applyFill="1" applyBorder="1" applyAlignment="1" applyProtection="1">
      <alignment horizontal="left" vertical="top" wrapText="1"/>
      <protection hidden="1"/>
    </xf>
    <xf numFmtId="168" fontId="2" fillId="3" borderId="2" xfId="1" applyNumberFormat="1" applyFont="1" applyFill="1" applyBorder="1" applyAlignment="1" applyProtection="1">
      <alignment horizontal="right" vertical="center"/>
      <protection hidden="1"/>
    </xf>
    <xf numFmtId="168" fontId="2" fillId="3" borderId="4" xfId="1" applyNumberFormat="1" applyFont="1" applyFill="1" applyBorder="1" applyAlignment="1" applyProtection="1">
      <alignment horizontal="right" vertical="center"/>
      <protection hidden="1"/>
    </xf>
    <xf numFmtId="168" fontId="2" fillId="3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/>
    </xf>
    <xf numFmtId="0" fontId="10" fillId="3" borderId="0" xfId="1" applyFont="1" applyFill="1" applyAlignment="1">
      <alignment horizontal="right"/>
    </xf>
    <xf numFmtId="0" fontId="11" fillId="3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3" borderId="2" xfId="1" applyNumberFormat="1" applyFont="1" applyFill="1" applyBorder="1" applyAlignment="1" applyProtection="1">
      <protection hidden="1"/>
    </xf>
    <xf numFmtId="0" fontId="0" fillId="3" borderId="7" xfId="0" applyFill="1" applyBorder="1" applyAlignment="1"/>
    <xf numFmtId="0" fontId="0" fillId="3" borderId="3" xfId="0" applyFill="1" applyBorder="1" applyAlignment="1"/>
    <xf numFmtId="0" fontId="0" fillId="0" borderId="3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10" fillId="0" borderId="0" xfId="1" applyFont="1" applyFill="1" applyAlignment="1">
      <alignment horizontal="right" vertical="center" wrapText="1"/>
    </xf>
    <xf numFmtId="0" fontId="4" fillId="0" borderId="0" xfId="1" applyFont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5"/>
  <sheetViews>
    <sheetView showGridLines="0" tabSelected="1" view="pageBreakPreview" topLeftCell="A9" zoomScale="90" zoomScaleNormal="100" zoomScaleSheetLayoutView="90" workbookViewId="0">
      <selection activeCell="F15" sqref="F15"/>
    </sheetView>
  </sheetViews>
  <sheetFormatPr defaultColWidth="9.140625" defaultRowHeight="12.75"/>
  <cols>
    <col min="1" max="1" width="66.42578125" style="2" customWidth="1"/>
    <col min="2" max="3" width="5" style="2" customWidth="1"/>
    <col min="4" max="4" width="14.28515625" style="2" customWidth="1"/>
    <col min="5" max="5" width="6.42578125" style="2" customWidth="1"/>
    <col min="6" max="6" width="16.85546875" style="2" customWidth="1"/>
    <col min="7" max="7" width="12.42578125" style="2" customWidth="1"/>
    <col min="8" max="8" width="12.5703125" style="2" customWidth="1"/>
    <col min="9" max="243" width="9.140625" style="2" customWidth="1"/>
    <col min="244" max="16384" width="9.140625" style="2"/>
  </cols>
  <sheetData>
    <row r="1" spans="1:8">
      <c r="A1" s="92"/>
      <c r="B1" s="92"/>
      <c r="C1" s="92"/>
      <c r="D1" s="92"/>
      <c r="E1" s="299" t="s">
        <v>95</v>
      </c>
      <c r="F1" s="299"/>
      <c r="G1" s="299"/>
      <c r="H1" s="300"/>
    </row>
    <row r="2" spans="1:8" ht="38.25" customHeight="1">
      <c r="A2" s="92"/>
      <c r="B2" s="92"/>
      <c r="C2" s="92"/>
      <c r="D2" s="140"/>
      <c r="E2" s="141"/>
      <c r="F2" s="304" t="s">
        <v>180</v>
      </c>
      <c r="G2" s="305"/>
      <c r="H2" s="305"/>
    </row>
    <row r="3" spans="1:8">
      <c r="A3" s="92"/>
      <c r="B3" s="92"/>
      <c r="C3" s="92"/>
      <c r="D3" s="301" t="s">
        <v>185</v>
      </c>
      <c r="E3" s="302"/>
      <c r="F3" s="302"/>
      <c r="G3" s="302"/>
      <c r="H3" s="302"/>
    </row>
    <row r="4" spans="1:8">
      <c r="A4" s="92"/>
      <c r="B4" s="92"/>
      <c r="C4" s="92"/>
      <c r="D4" s="92"/>
      <c r="E4" s="92"/>
      <c r="F4" s="92"/>
      <c r="G4" s="92"/>
      <c r="H4" s="92"/>
    </row>
    <row r="5" spans="1:8" s="119" customFormat="1" ht="51.75" customHeight="1">
      <c r="A5" s="303" t="s">
        <v>138</v>
      </c>
      <c r="B5" s="303"/>
      <c r="C5" s="303"/>
      <c r="D5" s="303"/>
      <c r="E5" s="303"/>
      <c r="F5" s="303"/>
      <c r="G5" s="303"/>
      <c r="H5" s="303"/>
    </row>
    <row r="6" spans="1:8" s="119" customFormat="1" ht="9.75" customHeight="1">
      <c r="A6" s="126"/>
      <c r="B6" s="128"/>
      <c r="C6" s="128"/>
      <c r="D6" s="128"/>
      <c r="E6" s="128"/>
      <c r="F6" s="142"/>
      <c r="G6" s="142"/>
      <c r="H6" s="128"/>
    </row>
    <row r="7" spans="1:8">
      <c r="H7" s="125" t="s">
        <v>97</v>
      </c>
    </row>
    <row r="8" spans="1:8" ht="25.5" customHeight="1">
      <c r="A8" s="308" t="s">
        <v>0</v>
      </c>
      <c r="B8" s="308" t="s">
        <v>1</v>
      </c>
      <c r="C8" s="308" t="s">
        <v>2</v>
      </c>
      <c r="D8" s="308" t="s">
        <v>3</v>
      </c>
      <c r="E8" s="308" t="s">
        <v>4</v>
      </c>
      <c r="F8" s="306" t="s">
        <v>133</v>
      </c>
      <c r="G8" s="307"/>
      <c r="H8" s="307"/>
    </row>
    <row r="9" spans="1:8" ht="24.75" customHeight="1">
      <c r="A9" s="309"/>
      <c r="B9" s="309"/>
      <c r="C9" s="309"/>
      <c r="D9" s="309"/>
      <c r="E9" s="309"/>
      <c r="F9" s="136" t="s">
        <v>134</v>
      </c>
      <c r="G9" s="136" t="s">
        <v>129</v>
      </c>
      <c r="H9" s="136" t="s">
        <v>132</v>
      </c>
    </row>
    <row r="10" spans="1:8" ht="15.95" customHeight="1">
      <c r="A10" s="3" t="s">
        <v>6</v>
      </c>
      <c r="B10" s="4">
        <v>1</v>
      </c>
      <c r="C10" s="5" t="s">
        <v>7</v>
      </c>
      <c r="D10" s="6" t="s">
        <v>7</v>
      </c>
      <c r="E10" s="7" t="s">
        <v>7</v>
      </c>
      <c r="F10" s="162">
        <f>F11+F19+F35+F40+F45+F50</f>
        <v>6422.6</v>
      </c>
      <c r="G10" s="162">
        <f>G11+G19+G35+G40+G45+G50</f>
        <v>4143.9000000000005</v>
      </c>
      <c r="H10" s="143">
        <f>H11+H19+H35+H40+H45+H50</f>
        <v>4366.1000000000004</v>
      </c>
    </row>
    <row r="11" spans="1:8" ht="32.1" customHeight="1">
      <c r="A11" s="130" t="s">
        <v>8</v>
      </c>
      <c r="B11" s="4">
        <v>1</v>
      </c>
      <c r="C11" s="5">
        <v>2</v>
      </c>
      <c r="D11" s="6" t="s">
        <v>7</v>
      </c>
      <c r="E11" s="7" t="s">
        <v>7</v>
      </c>
      <c r="F11" s="162">
        <f t="shared" ref="F11:H14" si="0">F12</f>
        <v>723.9</v>
      </c>
      <c r="G11" s="162">
        <f t="shared" si="0"/>
        <v>718.3</v>
      </c>
      <c r="H11" s="143">
        <f t="shared" si="0"/>
        <v>718.3</v>
      </c>
    </row>
    <row r="12" spans="1:8" ht="15.95" customHeight="1">
      <c r="A12" s="37" t="s">
        <v>9</v>
      </c>
      <c r="B12" s="10">
        <v>1</v>
      </c>
      <c r="C12" s="11">
        <v>2</v>
      </c>
      <c r="D12" s="12" t="s">
        <v>10</v>
      </c>
      <c r="E12" s="13" t="s">
        <v>7</v>
      </c>
      <c r="F12" s="163">
        <f>F13+F16</f>
        <v>723.9</v>
      </c>
      <c r="G12" s="163">
        <f t="shared" si="0"/>
        <v>718.3</v>
      </c>
      <c r="H12" s="144">
        <f t="shared" si="0"/>
        <v>718.3</v>
      </c>
    </row>
    <row r="13" spans="1:8" ht="15.95" customHeight="1">
      <c r="A13" s="37" t="s">
        <v>11</v>
      </c>
      <c r="B13" s="10">
        <v>1</v>
      </c>
      <c r="C13" s="11">
        <v>2</v>
      </c>
      <c r="D13" s="12" t="s">
        <v>12</v>
      </c>
      <c r="E13" s="13" t="s">
        <v>7</v>
      </c>
      <c r="F13" s="163">
        <f t="shared" si="0"/>
        <v>718.5</v>
      </c>
      <c r="G13" s="163">
        <f t="shared" si="0"/>
        <v>718.3</v>
      </c>
      <c r="H13" s="144">
        <f t="shared" si="0"/>
        <v>718.3</v>
      </c>
    </row>
    <row r="14" spans="1:8" ht="63.95" customHeight="1">
      <c r="A14" s="178" t="s">
        <v>13</v>
      </c>
      <c r="B14" s="21">
        <v>1</v>
      </c>
      <c r="C14" s="21">
        <v>2</v>
      </c>
      <c r="D14" s="35" t="s">
        <v>12</v>
      </c>
      <c r="E14" s="23">
        <v>100</v>
      </c>
      <c r="F14" s="164">
        <f t="shared" si="0"/>
        <v>718.5</v>
      </c>
      <c r="G14" s="164">
        <f t="shared" si="0"/>
        <v>718.3</v>
      </c>
      <c r="H14" s="145">
        <f t="shared" si="0"/>
        <v>718.3</v>
      </c>
    </row>
    <row r="15" spans="1:8" ht="32.1" customHeight="1">
      <c r="A15" s="178" t="s">
        <v>14</v>
      </c>
      <c r="B15" s="21">
        <v>1</v>
      </c>
      <c r="C15" s="21">
        <v>2</v>
      </c>
      <c r="D15" s="35" t="s">
        <v>12</v>
      </c>
      <c r="E15" s="23">
        <v>120</v>
      </c>
      <c r="F15" s="295">
        <v>718.5</v>
      </c>
      <c r="G15" s="164">
        <v>718.3</v>
      </c>
      <c r="H15" s="145">
        <v>718.3</v>
      </c>
    </row>
    <row r="16" spans="1:8" ht="32.1" customHeight="1">
      <c r="A16" s="180" t="s">
        <v>187</v>
      </c>
      <c r="B16" s="21">
        <v>1</v>
      </c>
      <c r="C16" s="21">
        <v>2</v>
      </c>
      <c r="D16" s="22" t="s">
        <v>80</v>
      </c>
      <c r="E16" s="23"/>
      <c r="F16" s="164">
        <f>F17</f>
        <v>5.4</v>
      </c>
      <c r="G16" s="164">
        <f t="shared" ref="G16:H17" si="1">G17</f>
        <v>0</v>
      </c>
      <c r="H16" s="164">
        <f t="shared" si="1"/>
        <v>0</v>
      </c>
    </row>
    <row r="17" spans="1:8" ht="32.1" customHeight="1">
      <c r="A17" s="223" t="s">
        <v>13</v>
      </c>
      <c r="B17" s="21">
        <v>1</v>
      </c>
      <c r="C17" s="21">
        <v>2</v>
      </c>
      <c r="D17" s="22" t="s">
        <v>80</v>
      </c>
      <c r="E17" s="23">
        <v>100</v>
      </c>
      <c r="F17" s="164">
        <f>F18</f>
        <v>5.4</v>
      </c>
      <c r="G17" s="164">
        <f t="shared" si="1"/>
        <v>0</v>
      </c>
      <c r="H17" s="164">
        <f t="shared" si="1"/>
        <v>0</v>
      </c>
    </row>
    <row r="18" spans="1:8" ht="32.1" customHeight="1">
      <c r="A18" s="223" t="s">
        <v>14</v>
      </c>
      <c r="B18" s="21">
        <v>1</v>
      </c>
      <c r="C18" s="21">
        <v>2</v>
      </c>
      <c r="D18" s="22" t="s">
        <v>80</v>
      </c>
      <c r="E18" s="23">
        <v>120</v>
      </c>
      <c r="F18" s="164">
        <v>5.4</v>
      </c>
      <c r="G18" s="164">
        <v>0</v>
      </c>
      <c r="H18" s="164">
        <v>0</v>
      </c>
    </row>
    <row r="19" spans="1:8" ht="48" customHeight="1">
      <c r="A19" s="112" t="s">
        <v>21</v>
      </c>
      <c r="B19" s="16">
        <v>1</v>
      </c>
      <c r="C19" s="16">
        <v>4</v>
      </c>
      <c r="D19" s="46" t="s">
        <v>7</v>
      </c>
      <c r="E19" s="18" t="s">
        <v>7</v>
      </c>
      <c r="F19" s="165">
        <f>F20</f>
        <v>4953</v>
      </c>
      <c r="G19" s="165">
        <f>G20</f>
        <v>3386.5</v>
      </c>
      <c r="H19" s="146">
        <f>H20</f>
        <v>3608.7</v>
      </c>
    </row>
    <row r="20" spans="1:8" ht="15.95" customHeight="1">
      <c r="A20" s="178" t="s">
        <v>9</v>
      </c>
      <c r="B20" s="21">
        <v>1</v>
      </c>
      <c r="C20" s="21">
        <v>4</v>
      </c>
      <c r="D20" s="35" t="s">
        <v>10</v>
      </c>
      <c r="E20" s="18"/>
      <c r="F20" s="164">
        <f>F21+F24+F29+F32</f>
        <v>4953</v>
      </c>
      <c r="G20" s="164">
        <f t="shared" ref="G20:H20" si="2">G21+G24+G29+G32</f>
        <v>3386.5</v>
      </c>
      <c r="H20" s="164">
        <f t="shared" si="2"/>
        <v>3608.7</v>
      </c>
    </row>
    <row r="21" spans="1:8" ht="31.5" customHeight="1">
      <c r="A21" s="178" t="s">
        <v>22</v>
      </c>
      <c r="B21" s="21">
        <v>1</v>
      </c>
      <c r="C21" s="21">
        <v>4</v>
      </c>
      <c r="D21" s="35" t="s">
        <v>23</v>
      </c>
      <c r="E21" s="23"/>
      <c r="F21" s="164">
        <f t="shared" ref="F21:H22" si="3">F22</f>
        <v>1796.6</v>
      </c>
      <c r="G21" s="164">
        <f t="shared" si="3"/>
        <v>3386.4</v>
      </c>
      <c r="H21" s="145">
        <f t="shared" si="3"/>
        <v>3608.6</v>
      </c>
    </row>
    <row r="22" spans="1:8" ht="63.95" customHeight="1">
      <c r="A22" s="178" t="s">
        <v>13</v>
      </c>
      <c r="B22" s="21">
        <v>1</v>
      </c>
      <c r="C22" s="21">
        <v>4</v>
      </c>
      <c r="D22" s="35" t="s">
        <v>23</v>
      </c>
      <c r="E22" s="23">
        <v>100</v>
      </c>
      <c r="F22" s="164">
        <f t="shared" si="3"/>
        <v>1796.6</v>
      </c>
      <c r="G22" s="164">
        <f t="shared" si="3"/>
        <v>3386.4</v>
      </c>
      <c r="H22" s="145">
        <f>H23</f>
        <v>3608.6</v>
      </c>
    </row>
    <row r="23" spans="1:8" ht="32.1" customHeight="1">
      <c r="A23" s="37" t="s">
        <v>14</v>
      </c>
      <c r="B23" s="10">
        <v>1</v>
      </c>
      <c r="C23" s="11">
        <v>4</v>
      </c>
      <c r="D23" s="12" t="s">
        <v>23</v>
      </c>
      <c r="E23" s="13">
        <v>120</v>
      </c>
      <c r="F23" s="163">
        <v>1796.6</v>
      </c>
      <c r="G23" s="163">
        <v>3386.4</v>
      </c>
      <c r="H23" s="144">
        <v>3608.6</v>
      </c>
    </row>
    <row r="24" spans="1:8" ht="15.95" customHeight="1">
      <c r="A24" s="182" t="s">
        <v>16</v>
      </c>
      <c r="B24" s="20">
        <v>1</v>
      </c>
      <c r="C24" s="21">
        <v>4</v>
      </c>
      <c r="D24" s="22" t="s">
        <v>17</v>
      </c>
      <c r="E24" s="23" t="s">
        <v>7</v>
      </c>
      <c r="F24" s="164">
        <f>F25+F27</f>
        <v>1861.9</v>
      </c>
      <c r="G24" s="164">
        <f>G25+G27</f>
        <v>0</v>
      </c>
      <c r="H24" s="145">
        <f>H25+H27</f>
        <v>0</v>
      </c>
    </row>
    <row r="25" spans="1:8" ht="32.1" customHeight="1">
      <c r="A25" s="37" t="s">
        <v>126</v>
      </c>
      <c r="B25" s="10">
        <v>1</v>
      </c>
      <c r="C25" s="11">
        <v>4</v>
      </c>
      <c r="D25" s="12" t="s">
        <v>17</v>
      </c>
      <c r="E25" s="13">
        <v>200</v>
      </c>
      <c r="F25" s="163">
        <f>F26</f>
        <v>1591.3</v>
      </c>
      <c r="G25" s="163">
        <f>G26</f>
        <v>0</v>
      </c>
      <c r="H25" s="144">
        <f>H26</f>
        <v>0</v>
      </c>
    </row>
    <row r="26" spans="1:8" ht="32.1" customHeight="1">
      <c r="A26" s="182" t="s">
        <v>18</v>
      </c>
      <c r="B26" s="20">
        <v>1</v>
      </c>
      <c r="C26" s="21">
        <v>4</v>
      </c>
      <c r="D26" s="22" t="s">
        <v>17</v>
      </c>
      <c r="E26" s="23">
        <v>240</v>
      </c>
      <c r="F26" s="295">
        <v>1591.3</v>
      </c>
      <c r="G26" s="164">
        <v>0</v>
      </c>
      <c r="H26" s="145">
        <v>0</v>
      </c>
    </row>
    <row r="27" spans="1:8" ht="15.95" customHeight="1">
      <c r="A27" s="183" t="s">
        <v>19</v>
      </c>
      <c r="B27" s="25">
        <v>1</v>
      </c>
      <c r="C27" s="26">
        <v>4</v>
      </c>
      <c r="D27" s="12" t="s">
        <v>17</v>
      </c>
      <c r="E27" s="28">
        <v>800</v>
      </c>
      <c r="F27" s="166">
        <f>F28</f>
        <v>270.60000000000002</v>
      </c>
      <c r="G27" s="166">
        <f>G28</f>
        <v>0</v>
      </c>
      <c r="H27" s="147">
        <f>H28</f>
        <v>0</v>
      </c>
    </row>
    <row r="28" spans="1:8" ht="15.95" customHeight="1">
      <c r="A28" s="182" t="s">
        <v>20</v>
      </c>
      <c r="B28" s="20">
        <v>1</v>
      </c>
      <c r="C28" s="21">
        <v>4</v>
      </c>
      <c r="D28" s="22" t="s">
        <v>17</v>
      </c>
      <c r="E28" s="23">
        <v>850</v>
      </c>
      <c r="F28" s="164">
        <v>270.60000000000002</v>
      </c>
      <c r="G28" s="164">
        <v>0</v>
      </c>
      <c r="H28" s="145">
        <v>0</v>
      </c>
    </row>
    <row r="29" spans="1:8" ht="32.1" customHeight="1">
      <c r="A29" s="182" t="s">
        <v>94</v>
      </c>
      <c r="B29" s="20">
        <v>1</v>
      </c>
      <c r="C29" s="21">
        <v>4</v>
      </c>
      <c r="D29" s="22" t="s">
        <v>93</v>
      </c>
      <c r="E29" s="23"/>
      <c r="F29" s="164">
        <f t="shared" ref="F29:H30" si="4">F30</f>
        <v>0.1</v>
      </c>
      <c r="G29" s="164">
        <f t="shared" si="4"/>
        <v>0.1</v>
      </c>
      <c r="H29" s="145">
        <f t="shared" si="4"/>
        <v>0.1</v>
      </c>
    </row>
    <row r="30" spans="1:8" ht="32.1" customHeight="1">
      <c r="A30" s="37" t="s">
        <v>126</v>
      </c>
      <c r="B30" s="20">
        <v>1</v>
      </c>
      <c r="C30" s="21">
        <v>4</v>
      </c>
      <c r="D30" s="22" t="s">
        <v>93</v>
      </c>
      <c r="E30" s="23">
        <v>200</v>
      </c>
      <c r="F30" s="164">
        <f t="shared" si="4"/>
        <v>0.1</v>
      </c>
      <c r="G30" s="164">
        <f t="shared" si="4"/>
        <v>0.1</v>
      </c>
      <c r="H30" s="145">
        <f t="shared" si="4"/>
        <v>0.1</v>
      </c>
    </row>
    <row r="31" spans="1:8" ht="30.75" customHeight="1">
      <c r="A31" s="182" t="s">
        <v>18</v>
      </c>
      <c r="B31" s="20">
        <v>1</v>
      </c>
      <c r="C31" s="21">
        <v>4</v>
      </c>
      <c r="D31" s="22" t="s">
        <v>93</v>
      </c>
      <c r="E31" s="23">
        <v>240</v>
      </c>
      <c r="F31" s="164">
        <v>0.1</v>
      </c>
      <c r="G31" s="164">
        <v>0.1</v>
      </c>
      <c r="H31" s="145">
        <v>0.1</v>
      </c>
    </row>
    <row r="32" spans="1:8" ht="64.5" customHeight="1">
      <c r="A32" s="251" t="s">
        <v>136</v>
      </c>
      <c r="B32" s="21">
        <v>1</v>
      </c>
      <c r="C32" s="21">
        <v>4</v>
      </c>
      <c r="D32" s="35" t="s">
        <v>80</v>
      </c>
      <c r="E32" s="23"/>
      <c r="F32" s="164">
        <f t="shared" ref="F32:H33" si="5">F33</f>
        <v>1294.4000000000001</v>
      </c>
      <c r="G32" s="164">
        <f>G33</f>
        <v>0</v>
      </c>
      <c r="H32" s="145">
        <f t="shared" si="5"/>
        <v>0</v>
      </c>
    </row>
    <row r="33" spans="1:8" ht="27" customHeight="1">
      <c r="A33" s="178" t="s">
        <v>13</v>
      </c>
      <c r="B33" s="21">
        <v>1</v>
      </c>
      <c r="C33" s="21">
        <v>4</v>
      </c>
      <c r="D33" s="35" t="s">
        <v>80</v>
      </c>
      <c r="E33" s="23">
        <v>100</v>
      </c>
      <c r="F33" s="164">
        <f t="shared" si="5"/>
        <v>1294.4000000000001</v>
      </c>
      <c r="G33" s="164">
        <f t="shared" si="5"/>
        <v>0</v>
      </c>
      <c r="H33" s="145">
        <f t="shared" si="5"/>
        <v>0</v>
      </c>
    </row>
    <row r="34" spans="1:8" ht="34.5" customHeight="1">
      <c r="A34" s="178" t="s">
        <v>14</v>
      </c>
      <c r="B34" s="21">
        <v>1</v>
      </c>
      <c r="C34" s="21">
        <v>4</v>
      </c>
      <c r="D34" s="35" t="s">
        <v>80</v>
      </c>
      <c r="E34" s="23">
        <v>120</v>
      </c>
      <c r="F34" s="164">
        <v>1294.4000000000001</v>
      </c>
      <c r="G34" s="164">
        <v>0</v>
      </c>
      <c r="H34" s="145">
        <v>0</v>
      </c>
    </row>
    <row r="35" spans="1:8" ht="48" customHeight="1">
      <c r="A35" s="112" t="s">
        <v>24</v>
      </c>
      <c r="B35" s="16">
        <v>1</v>
      </c>
      <c r="C35" s="16">
        <v>6</v>
      </c>
      <c r="D35" s="46" t="s">
        <v>7</v>
      </c>
      <c r="E35" s="33" t="s">
        <v>7</v>
      </c>
      <c r="F35" s="167">
        <f t="shared" ref="F35:H38" si="6">F36</f>
        <v>24.1</v>
      </c>
      <c r="G35" s="167">
        <f t="shared" si="6"/>
        <v>24.1</v>
      </c>
      <c r="H35" s="148">
        <f t="shared" si="6"/>
        <v>24.1</v>
      </c>
    </row>
    <row r="36" spans="1:8" ht="15.95" customHeight="1">
      <c r="A36" s="182" t="s">
        <v>15</v>
      </c>
      <c r="B36" s="20">
        <v>1</v>
      </c>
      <c r="C36" s="21">
        <v>6</v>
      </c>
      <c r="D36" s="22" t="s">
        <v>10</v>
      </c>
      <c r="E36" s="23" t="s">
        <v>7</v>
      </c>
      <c r="F36" s="164">
        <f t="shared" si="6"/>
        <v>24.1</v>
      </c>
      <c r="G36" s="164">
        <f t="shared" si="6"/>
        <v>24.1</v>
      </c>
      <c r="H36" s="145">
        <f t="shared" si="6"/>
        <v>24.1</v>
      </c>
    </row>
    <row r="37" spans="1:8" ht="18" customHeight="1">
      <c r="A37" s="178" t="s">
        <v>100</v>
      </c>
      <c r="B37" s="10">
        <v>1</v>
      </c>
      <c r="C37" s="11">
        <v>6</v>
      </c>
      <c r="D37" s="12" t="s">
        <v>25</v>
      </c>
      <c r="E37" s="13"/>
      <c r="F37" s="163">
        <f t="shared" si="6"/>
        <v>24.1</v>
      </c>
      <c r="G37" s="163">
        <f t="shared" si="6"/>
        <v>24.1</v>
      </c>
      <c r="H37" s="144">
        <f t="shared" si="6"/>
        <v>24.1</v>
      </c>
    </row>
    <row r="38" spans="1:8" ht="15.95" customHeight="1">
      <c r="A38" s="37" t="s">
        <v>26</v>
      </c>
      <c r="B38" s="10">
        <v>1</v>
      </c>
      <c r="C38" s="11">
        <v>6</v>
      </c>
      <c r="D38" s="12" t="s">
        <v>25</v>
      </c>
      <c r="E38" s="13">
        <v>500</v>
      </c>
      <c r="F38" s="163">
        <f t="shared" si="6"/>
        <v>24.1</v>
      </c>
      <c r="G38" s="163">
        <f t="shared" si="6"/>
        <v>24.1</v>
      </c>
      <c r="H38" s="144">
        <f t="shared" si="6"/>
        <v>24.1</v>
      </c>
    </row>
    <row r="39" spans="1:8" ht="15.95" customHeight="1">
      <c r="A39" s="37" t="s">
        <v>27</v>
      </c>
      <c r="B39" s="10">
        <v>1</v>
      </c>
      <c r="C39" s="11">
        <v>6</v>
      </c>
      <c r="D39" s="12" t="s">
        <v>25</v>
      </c>
      <c r="E39" s="13">
        <v>540</v>
      </c>
      <c r="F39" s="163">
        <v>24.1</v>
      </c>
      <c r="G39" s="163">
        <v>24.1</v>
      </c>
      <c r="H39" s="144">
        <v>24.1</v>
      </c>
    </row>
    <row r="40" spans="1:8" ht="15.95" customHeight="1">
      <c r="A40" s="130" t="s">
        <v>28</v>
      </c>
      <c r="B40" s="4">
        <v>1</v>
      </c>
      <c r="C40" s="5">
        <v>7</v>
      </c>
      <c r="D40" s="6"/>
      <c r="E40" s="7"/>
      <c r="F40" s="162">
        <f t="shared" ref="F40:H41" si="7">F41</f>
        <v>422</v>
      </c>
      <c r="G40" s="162">
        <f t="shared" si="7"/>
        <v>0</v>
      </c>
      <c r="H40" s="143">
        <f t="shared" si="7"/>
        <v>0</v>
      </c>
    </row>
    <row r="41" spans="1:8" ht="15.95" customHeight="1">
      <c r="A41" s="37" t="s">
        <v>9</v>
      </c>
      <c r="B41" s="10">
        <v>1</v>
      </c>
      <c r="C41" s="11">
        <v>7</v>
      </c>
      <c r="D41" s="12" t="s">
        <v>10</v>
      </c>
      <c r="E41" s="13"/>
      <c r="F41" s="163">
        <f t="shared" si="7"/>
        <v>422</v>
      </c>
      <c r="G41" s="163">
        <f t="shared" si="7"/>
        <v>0</v>
      </c>
      <c r="H41" s="144">
        <f t="shared" si="7"/>
        <v>0</v>
      </c>
    </row>
    <row r="42" spans="1:8" ht="32.1" customHeight="1">
      <c r="A42" s="37" t="s">
        <v>29</v>
      </c>
      <c r="B42" s="10">
        <v>1</v>
      </c>
      <c r="C42" s="11">
        <v>7</v>
      </c>
      <c r="D42" s="12" t="s">
        <v>30</v>
      </c>
      <c r="E42" s="13"/>
      <c r="F42" s="163">
        <f t="shared" ref="F42:H43" si="8">F43</f>
        <v>422</v>
      </c>
      <c r="G42" s="163">
        <f t="shared" si="8"/>
        <v>0</v>
      </c>
      <c r="H42" s="144">
        <f t="shared" si="8"/>
        <v>0</v>
      </c>
    </row>
    <row r="43" spans="1:8" ht="32.1" customHeight="1">
      <c r="A43" s="37" t="s">
        <v>126</v>
      </c>
      <c r="B43" s="10">
        <v>1</v>
      </c>
      <c r="C43" s="11">
        <v>7</v>
      </c>
      <c r="D43" s="12" t="s">
        <v>30</v>
      </c>
      <c r="E43" s="13">
        <v>800</v>
      </c>
      <c r="F43" s="163">
        <f t="shared" si="8"/>
        <v>422</v>
      </c>
      <c r="G43" s="163">
        <f t="shared" si="8"/>
        <v>0</v>
      </c>
      <c r="H43" s="144">
        <f t="shared" si="8"/>
        <v>0</v>
      </c>
    </row>
    <row r="44" spans="1:8" ht="32.1" customHeight="1">
      <c r="A44" s="178" t="s">
        <v>18</v>
      </c>
      <c r="B44" s="10">
        <v>1</v>
      </c>
      <c r="C44" s="11">
        <v>7</v>
      </c>
      <c r="D44" s="12" t="s">
        <v>30</v>
      </c>
      <c r="E44" s="23">
        <v>880</v>
      </c>
      <c r="F44" s="163">
        <v>422</v>
      </c>
      <c r="G44" s="163">
        <v>0</v>
      </c>
      <c r="H44" s="144">
        <v>0</v>
      </c>
    </row>
    <row r="45" spans="1:8" ht="15.95" customHeight="1">
      <c r="A45" s="185" t="s">
        <v>31</v>
      </c>
      <c r="B45" s="15">
        <v>1</v>
      </c>
      <c r="C45" s="16">
        <v>11</v>
      </c>
      <c r="D45" s="17" t="s">
        <v>7</v>
      </c>
      <c r="E45" s="18" t="s">
        <v>7</v>
      </c>
      <c r="F45" s="165">
        <f t="shared" ref="F45:H48" si="9">F46</f>
        <v>10</v>
      </c>
      <c r="G45" s="165">
        <f t="shared" si="9"/>
        <v>10</v>
      </c>
      <c r="H45" s="146">
        <f t="shared" si="9"/>
        <v>10</v>
      </c>
    </row>
    <row r="46" spans="1:8" ht="15.95" customHeight="1">
      <c r="A46" s="37" t="s">
        <v>9</v>
      </c>
      <c r="B46" s="10">
        <v>1</v>
      </c>
      <c r="C46" s="11">
        <v>11</v>
      </c>
      <c r="D46" s="12" t="s">
        <v>10</v>
      </c>
      <c r="E46" s="13" t="s">
        <v>7</v>
      </c>
      <c r="F46" s="163">
        <f t="shared" si="9"/>
        <v>10</v>
      </c>
      <c r="G46" s="163">
        <f t="shared" si="9"/>
        <v>10</v>
      </c>
      <c r="H46" s="144">
        <f t="shared" si="9"/>
        <v>10</v>
      </c>
    </row>
    <row r="47" spans="1:8" ht="15.95" customHeight="1">
      <c r="A47" s="37" t="s">
        <v>125</v>
      </c>
      <c r="B47" s="10">
        <v>1</v>
      </c>
      <c r="C47" s="11">
        <v>11</v>
      </c>
      <c r="D47" s="12" t="s">
        <v>32</v>
      </c>
      <c r="E47" s="13" t="s">
        <v>7</v>
      </c>
      <c r="F47" s="163">
        <f t="shared" si="9"/>
        <v>10</v>
      </c>
      <c r="G47" s="163">
        <f t="shared" si="9"/>
        <v>10</v>
      </c>
      <c r="H47" s="144">
        <f t="shared" si="9"/>
        <v>10</v>
      </c>
    </row>
    <row r="48" spans="1:8" ht="15.95" customHeight="1">
      <c r="A48" s="37" t="s">
        <v>19</v>
      </c>
      <c r="B48" s="10">
        <v>1</v>
      </c>
      <c r="C48" s="11">
        <v>11</v>
      </c>
      <c r="D48" s="12" t="s">
        <v>32</v>
      </c>
      <c r="E48" s="13">
        <v>800</v>
      </c>
      <c r="F48" s="163">
        <f t="shared" si="9"/>
        <v>10</v>
      </c>
      <c r="G48" s="163">
        <f t="shared" si="9"/>
        <v>10</v>
      </c>
      <c r="H48" s="144">
        <f t="shared" si="9"/>
        <v>10</v>
      </c>
    </row>
    <row r="49" spans="1:8" ht="15.95" customHeight="1">
      <c r="A49" s="182" t="s">
        <v>33</v>
      </c>
      <c r="B49" s="20">
        <v>1</v>
      </c>
      <c r="C49" s="21">
        <v>11</v>
      </c>
      <c r="D49" s="22" t="s">
        <v>32</v>
      </c>
      <c r="E49" s="23">
        <v>870</v>
      </c>
      <c r="F49" s="164">
        <v>10</v>
      </c>
      <c r="G49" s="164">
        <v>10</v>
      </c>
      <c r="H49" s="145">
        <v>10</v>
      </c>
    </row>
    <row r="50" spans="1:8" ht="15.95" customHeight="1">
      <c r="A50" s="184" t="s">
        <v>34</v>
      </c>
      <c r="B50" s="30">
        <v>1</v>
      </c>
      <c r="C50" s="31">
        <v>13</v>
      </c>
      <c r="D50" s="32" t="s">
        <v>7</v>
      </c>
      <c r="E50" s="33" t="s">
        <v>7</v>
      </c>
      <c r="F50" s="167">
        <f>F51</f>
        <v>289.60000000000002</v>
      </c>
      <c r="G50" s="167">
        <f>G51</f>
        <v>5</v>
      </c>
      <c r="H50" s="148">
        <f>H51</f>
        <v>5</v>
      </c>
    </row>
    <row r="51" spans="1:8" ht="15" customHeight="1">
      <c r="A51" s="37" t="s">
        <v>9</v>
      </c>
      <c r="B51" s="10">
        <v>1</v>
      </c>
      <c r="C51" s="11">
        <v>13</v>
      </c>
      <c r="D51" s="12" t="s">
        <v>10</v>
      </c>
      <c r="E51" s="13" t="s">
        <v>7</v>
      </c>
      <c r="F51" s="163">
        <f>F52+F55</f>
        <v>289.60000000000002</v>
      </c>
      <c r="G51" s="163">
        <f>G52+G55</f>
        <v>5</v>
      </c>
      <c r="H51" s="144">
        <f>H52+H55</f>
        <v>5</v>
      </c>
    </row>
    <row r="52" spans="1:8" ht="31.5" hidden="1" customHeight="1">
      <c r="A52" s="37" t="s">
        <v>35</v>
      </c>
      <c r="B52" s="10">
        <v>1</v>
      </c>
      <c r="C52" s="11">
        <v>13</v>
      </c>
      <c r="D52" s="12" t="s">
        <v>36</v>
      </c>
      <c r="E52" s="13" t="s">
        <v>7</v>
      </c>
      <c r="F52" s="163">
        <f t="shared" ref="F52:H53" si="10">F53</f>
        <v>0</v>
      </c>
      <c r="G52" s="163">
        <f t="shared" si="10"/>
        <v>0</v>
      </c>
      <c r="H52" s="144">
        <f t="shared" si="10"/>
        <v>0</v>
      </c>
    </row>
    <row r="53" spans="1:8" ht="31.5" hidden="1" customHeight="1">
      <c r="A53" s="37" t="s">
        <v>126</v>
      </c>
      <c r="B53" s="10">
        <v>1</v>
      </c>
      <c r="C53" s="11">
        <v>13</v>
      </c>
      <c r="D53" s="12" t="s">
        <v>36</v>
      </c>
      <c r="E53" s="13">
        <v>200</v>
      </c>
      <c r="F53" s="163">
        <f t="shared" si="10"/>
        <v>0</v>
      </c>
      <c r="G53" s="163">
        <f t="shared" si="10"/>
        <v>0</v>
      </c>
      <c r="H53" s="144">
        <f t="shared" si="10"/>
        <v>0</v>
      </c>
    </row>
    <row r="54" spans="1:8" ht="34.5" hidden="1" customHeight="1">
      <c r="A54" s="178" t="s">
        <v>18</v>
      </c>
      <c r="B54" s="21">
        <v>1</v>
      </c>
      <c r="C54" s="21">
        <v>13</v>
      </c>
      <c r="D54" s="35" t="s">
        <v>36</v>
      </c>
      <c r="E54" s="23">
        <v>240</v>
      </c>
      <c r="F54" s="164">
        <v>0</v>
      </c>
      <c r="G54" s="164"/>
      <c r="H54" s="145"/>
    </row>
    <row r="55" spans="1:8" ht="15.95" customHeight="1">
      <c r="A55" s="178" t="s">
        <v>37</v>
      </c>
      <c r="B55" s="21">
        <v>1</v>
      </c>
      <c r="C55" s="21">
        <v>13</v>
      </c>
      <c r="D55" s="35" t="s">
        <v>38</v>
      </c>
      <c r="E55" s="23" t="s">
        <v>7</v>
      </c>
      <c r="F55" s="164">
        <f>F56+F58</f>
        <v>289.60000000000002</v>
      </c>
      <c r="G55" s="164">
        <f>G56+G58</f>
        <v>5</v>
      </c>
      <c r="H55" s="145">
        <f>H56+H58</f>
        <v>5</v>
      </c>
    </row>
    <row r="56" spans="1:8" ht="21" customHeight="1">
      <c r="A56" s="37" t="s">
        <v>126</v>
      </c>
      <c r="B56" s="21">
        <v>1</v>
      </c>
      <c r="C56" s="21">
        <v>13</v>
      </c>
      <c r="D56" s="35" t="s">
        <v>38</v>
      </c>
      <c r="E56" s="23">
        <v>200</v>
      </c>
      <c r="F56" s="164">
        <f>F57</f>
        <v>114.7</v>
      </c>
      <c r="G56" s="164">
        <f>G57</f>
        <v>0</v>
      </c>
      <c r="H56" s="145">
        <f>H57</f>
        <v>0</v>
      </c>
    </row>
    <row r="57" spans="1:8" ht="20.25" customHeight="1">
      <c r="A57" s="182" t="s">
        <v>18</v>
      </c>
      <c r="B57" s="20">
        <v>1</v>
      </c>
      <c r="C57" s="21">
        <v>13</v>
      </c>
      <c r="D57" s="35" t="s">
        <v>38</v>
      </c>
      <c r="E57" s="23">
        <v>240</v>
      </c>
      <c r="F57" s="295">
        <v>114.7</v>
      </c>
      <c r="G57" s="164">
        <v>0</v>
      </c>
      <c r="H57" s="145">
        <v>0</v>
      </c>
    </row>
    <row r="58" spans="1:8" ht="15.95" customHeight="1">
      <c r="A58" s="37" t="s">
        <v>19</v>
      </c>
      <c r="B58" s="10">
        <v>1</v>
      </c>
      <c r="C58" s="11">
        <v>13</v>
      </c>
      <c r="D58" s="35" t="s">
        <v>38</v>
      </c>
      <c r="E58" s="13">
        <v>800</v>
      </c>
      <c r="F58" s="163">
        <f>F59+F60</f>
        <v>174.9</v>
      </c>
      <c r="G58" s="163">
        <f>G59+G60</f>
        <v>5</v>
      </c>
      <c r="H58" s="144">
        <f>H59+H60</f>
        <v>5</v>
      </c>
    </row>
    <row r="59" spans="1:8" ht="16.5" customHeight="1">
      <c r="A59" s="182" t="s">
        <v>39</v>
      </c>
      <c r="B59" s="20">
        <v>1</v>
      </c>
      <c r="C59" s="21">
        <v>13</v>
      </c>
      <c r="D59" s="36" t="s">
        <v>38</v>
      </c>
      <c r="E59" s="23">
        <v>830</v>
      </c>
      <c r="F59" s="164">
        <v>169.9</v>
      </c>
      <c r="G59" s="164">
        <v>0</v>
      </c>
      <c r="H59" s="145">
        <v>0</v>
      </c>
    </row>
    <row r="60" spans="1:8" ht="15.95" customHeight="1">
      <c r="A60" s="178" t="s">
        <v>20</v>
      </c>
      <c r="B60" s="20">
        <v>1</v>
      </c>
      <c r="C60" s="21">
        <v>13</v>
      </c>
      <c r="D60" s="35" t="s">
        <v>38</v>
      </c>
      <c r="E60" s="23">
        <v>850</v>
      </c>
      <c r="F60" s="164">
        <v>5</v>
      </c>
      <c r="G60" s="164">
        <v>5</v>
      </c>
      <c r="H60" s="145">
        <v>5</v>
      </c>
    </row>
    <row r="61" spans="1:8" ht="15.95" customHeight="1">
      <c r="A61" s="130" t="s">
        <v>40</v>
      </c>
      <c r="B61" s="4">
        <v>2</v>
      </c>
      <c r="C61" s="5">
        <v>3</v>
      </c>
      <c r="D61" s="6" t="s">
        <v>7</v>
      </c>
      <c r="E61" s="7" t="s">
        <v>7</v>
      </c>
      <c r="F61" s="162">
        <f t="shared" ref="F61:H62" si="11">F62</f>
        <v>266.3</v>
      </c>
      <c r="G61" s="162">
        <f t="shared" si="11"/>
        <v>253</v>
      </c>
      <c r="H61" s="143">
        <f t="shared" si="11"/>
        <v>258.3</v>
      </c>
    </row>
    <row r="62" spans="1:8" ht="15.95" customHeight="1">
      <c r="A62" s="37" t="s">
        <v>15</v>
      </c>
      <c r="B62" s="10">
        <v>2</v>
      </c>
      <c r="C62" s="11">
        <v>3</v>
      </c>
      <c r="D62" s="12" t="s">
        <v>10</v>
      </c>
      <c r="E62" s="13" t="s">
        <v>7</v>
      </c>
      <c r="F62" s="163">
        <f t="shared" si="11"/>
        <v>266.3</v>
      </c>
      <c r="G62" s="163">
        <f t="shared" si="11"/>
        <v>253</v>
      </c>
      <c r="H62" s="144">
        <f t="shared" si="11"/>
        <v>258.3</v>
      </c>
    </row>
    <row r="63" spans="1:8" s="41" customFormat="1" ht="32.1" customHeight="1">
      <c r="A63" s="37" t="s">
        <v>41</v>
      </c>
      <c r="B63" s="10">
        <v>2</v>
      </c>
      <c r="C63" s="11">
        <v>3</v>
      </c>
      <c r="D63" s="12" t="s">
        <v>42</v>
      </c>
      <c r="E63" s="38" t="s">
        <v>7</v>
      </c>
      <c r="F63" s="163">
        <f>F64+F66</f>
        <v>266.3</v>
      </c>
      <c r="G63" s="163">
        <f>G64+G66</f>
        <v>253</v>
      </c>
      <c r="H63" s="144">
        <f>H64+H66</f>
        <v>258.3</v>
      </c>
    </row>
    <row r="64" spans="1:8" ht="63.95" customHeight="1">
      <c r="A64" s="37" t="s">
        <v>13</v>
      </c>
      <c r="B64" s="10">
        <v>2</v>
      </c>
      <c r="C64" s="11">
        <v>3</v>
      </c>
      <c r="D64" s="12" t="s">
        <v>42</v>
      </c>
      <c r="E64" s="13">
        <v>100</v>
      </c>
      <c r="F64" s="163">
        <f>F65</f>
        <v>254.7</v>
      </c>
      <c r="G64" s="163">
        <f>G65</f>
        <v>246.1</v>
      </c>
      <c r="H64" s="144">
        <f>H65</f>
        <v>255.7</v>
      </c>
    </row>
    <row r="65" spans="1:8" ht="32.1" customHeight="1">
      <c r="A65" s="37" t="s">
        <v>43</v>
      </c>
      <c r="B65" s="10">
        <v>2</v>
      </c>
      <c r="C65" s="11">
        <v>3</v>
      </c>
      <c r="D65" s="12" t="s">
        <v>42</v>
      </c>
      <c r="E65" s="13">
        <v>120</v>
      </c>
      <c r="F65" s="163">
        <v>254.7</v>
      </c>
      <c r="G65" s="163">
        <v>246.1</v>
      </c>
      <c r="H65" s="144">
        <v>255.7</v>
      </c>
    </row>
    <row r="66" spans="1:8" ht="32.1" customHeight="1">
      <c r="A66" s="37" t="s">
        <v>126</v>
      </c>
      <c r="B66" s="10">
        <v>2</v>
      </c>
      <c r="C66" s="11">
        <v>3</v>
      </c>
      <c r="D66" s="12" t="s">
        <v>44</v>
      </c>
      <c r="E66" s="13">
        <v>200</v>
      </c>
      <c r="F66" s="163">
        <f>F67</f>
        <v>11.6</v>
      </c>
      <c r="G66" s="163">
        <f>G67</f>
        <v>6.9</v>
      </c>
      <c r="H66" s="144">
        <f>H67</f>
        <v>2.6</v>
      </c>
    </row>
    <row r="67" spans="1:8" ht="32.1" customHeight="1">
      <c r="A67" s="37" t="s">
        <v>18</v>
      </c>
      <c r="B67" s="10">
        <v>2</v>
      </c>
      <c r="C67" s="11">
        <v>3</v>
      </c>
      <c r="D67" s="12" t="s">
        <v>44</v>
      </c>
      <c r="E67" s="13">
        <v>240</v>
      </c>
      <c r="F67" s="163">
        <v>11.6</v>
      </c>
      <c r="G67" s="163">
        <v>6.9</v>
      </c>
      <c r="H67" s="144">
        <v>2.6</v>
      </c>
    </row>
    <row r="68" spans="1:8" ht="32.1" customHeight="1">
      <c r="A68" s="130" t="s">
        <v>45</v>
      </c>
      <c r="B68" s="4">
        <v>3</v>
      </c>
      <c r="C68" s="11"/>
      <c r="D68" s="12"/>
      <c r="E68" s="13"/>
      <c r="F68" s="162">
        <f>F69</f>
        <v>186</v>
      </c>
      <c r="G68" s="162">
        <f t="shared" ref="G68:H70" si="12">G69</f>
        <v>80</v>
      </c>
      <c r="H68" s="162">
        <f t="shared" si="12"/>
        <v>80</v>
      </c>
    </row>
    <row r="69" spans="1:8" ht="34.5" customHeight="1">
      <c r="A69" s="130" t="s">
        <v>46</v>
      </c>
      <c r="B69" s="4">
        <v>3</v>
      </c>
      <c r="C69" s="5">
        <v>9</v>
      </c>
      <c r="D69" s="6" t="s">
        <v>7</v>
      </c>
      <c r="E69" s="7" t="s">
        <v>7</v>
      </c>
      <c r="F69" s="162">
        <f>F70</f>
        <v>186</v>
      </c>
      <c r="G69" s="162">
        <f t="shared" si="12"/>
        <v>80</v>
      </c>
      <c r="H69" s="162">
        <f t="shared" si="12"/>
        <v>80</v>
      </c>
    </row>
    <row r="70" spans="1:8" ht="63">
      <c r="A70" s="286" t="s">
        <v>143</v>
      </c>
      <c r="B70" s="4">
        <v>3</v>
      </c>
      <c r="C70" s="5">
        <v>9</v>
      </c>
      <c r="D70" s="6" t="s">
        <v>47</v>
      </c>
      <c r="E70" s="7" t="s">
        <v>7</v>
      </c>
      <c r="F70" s="162">
        <f>F71</f>
        <v>186</v>
      </c>
      <c r="G70" s="162">
        <f t="shared" si="12"/>
        <v>80</v>
      </c>
      <c r="H70" s="162">
        <f t="shared" si="12"/>
        <v>80</v>
      </c>
    </row>
    <row r="71" spans="1:8" ht="49.5" customHeight="1">
      <c r="A71" s="37" t="s">
        <v>50</v>
      </c>
      <c r="B71" s="10">
        <v>3</v>
      </c>
      <c r="C71" s="11">
        <v>9</v>
      </c>
      <c r="D71" s="22" t="s">
        <v>49</v>
      </c>
      <c r="E71" s="13" t="s">
        <v>7</v>
      </c>
      <c r="F71" s="163">
        <f t="shared" ref="F71:H72" si="13">F72</f>
        <v>186</v>
      </c>
      <c r="G71" s="163">
        <f t="shared" si="13"/>
        <v>80</v>
      </c>
      <c r="H71" s="144">
        <f t="shared" si="13"/>
        <v>80</v>
      </c>
    </row>
    <row r="72" spans="1:8" ht="32.1" customHeight="1">
      <c r="A72" s="37" t="s">
        <v>126</v>
      </c>
      <c r="B72" s="20">
        <v>3</v>
      </c>
      <c r="C72" s="21">
        <v>9</v>
      </c>
      <c r="D72" s="22" t="s">
        <v>49</v>
      </c>
      <c r="E72" s="23">
        <v>200</v>
      </c>
      <c r="F72" s="164">
        <f t="shared" si="13"/>
        <v>186</v>
      </c>
      <c r="G72" s="164">
        <f t="shared" si="13"/>
        <v>80</v>
      </c>
      <c r="H72" s="145">
        <f t="shared" si="13"/>
        <v>80</v>
      </c>
    </row>
    <row r="73" spans="1:8" ht="32.1" customHeight="1">
      <c r="A73" s="182" t="s">
        <v>18</v>
      </c>
      <c r="B73" s="20">
        <v>3</v>
      </c>
      <c r="C73" s="21">
        <v>9</v>
      </c>
      <c r="D73" s="22" t="s">
        <v>49</v>
      </c>
      <c r="E73" s="23">
        <v>240</v>
      </c>
      <c r="F73" s="164">
        <v>186</v>
      </c>
      <c r="G73" s="164">
        <v>80</v>
      </c>
      <c r="H73" s="145">
        <v>80</v>
      </c>
    </row>
    <row r="74" spans="1:8" ht="15.95" customHeight="1">
      <c r="A74" s="185" t="s">
        <v>51</v>
      </c>
      <c r="B74" s="15">
        <v>4</v>
      </c>
      <c r="C74" s="11"/>
      <c r="D74" s="12"/>
      <c r="E74" s="13"/>
      <c r="F74" s="162">
        <f>F75</f>
        <v>1669.3</v>
      </c>
      <c r="G74" s="162">
        <f t="shared" ref="G74:H75" si="14">G75</f>
        <v>1028.8</v>
      </c>
      <c r="H74" s="162">
        <f t="shared" si="14"/>
        <v>1092</v>
      </c>
    </row>
    <row r="75" spans="1:8" ht="15.95" customHeight="1">
      <c r="A75" s="185" t="s">
        <v>52</v>
      </c>
      <c r="B75" s="15">
        <v>4</v>
      </c>
      <c r="C75" s="16">
        <v>9</v>
      </c>
      <c r="D75" s="17" t="s">
        <v>7</v>
      </c>
      <c r="E75" s="18" t="s">
        <v>7</v>
      </c>
      <c r="F75" s="165">
        <f>F76</f>
        <v>1669.3</v>
      </c>
      <c r="G75" s="165">
        <f t="shared" si="14"/>
        <v>1028.8</v>
      </c>
      <c r="H75" s="165">
        <f t="shared" si="14"/>
        <v>1092</v>
      </c>
    </row>
    <row r="76" spans="1:8" ht="32.1" customHeight="1">
      <c r="A76" s="286" t="s">
        <v>144</v>
      </c>
      <c r="B76" s="4">
        <v>4</v>
      </c>
      <c r="C76" s="5">
        <v>9</v>
      </c>
      <c r="D76" s="6" t="s">
        <v>53</v>
      </c>
      <c r="E76" s="18"/>
      <c r="F76" s="165">
        <f>F77+F84</f>
        <v>1669.3</v>
      </c>
      <c r="G76" s="165">
        <f>G77+G84</f>
        <v>1028.8</v>
      </c>
      <c r="H76" s="146">
        <f>H77+H84</f>
        <v>1092</v>
      </c>
    </row>
    <row r="77" spans="1:8" ht="31.5" customHeight="1">
      <c r="A77" s="286" t="s">
        <v>145</v>
      </c>
      <c r="B77" s="4">
        <v>4</v>
      </c>
      <c r="C77" s="5">
        <v>9</v>
      </c>
      <c r="D77" s="6" t="s">
        <v>54</v>
      </c>
      <c r="E77" s="18"/>
      <c r="F77" s="165">
        <f>F78+F81</f>
        <v>1324.8</v>
      </c>
      <c r="G77" s="165">
        <f>G78</f>
        <v>998.8</v>
      </c>
      <c r="H77" s="146">
        <f>H78</f>
        <v>1062</v>
      </c>
    </row>
    <row r="78" spans="1:8" ht="35.25" customHeight="1">
      <c r="A78" s="251" t="s">
        <v>146</v>
      </c>
      <c r="B78" s="10">
        <v>4</v>
      </c>
      <c r="C78" s="11">
        <v>9</v>
      </c>
      <c r="D78" s="12" t="s">
        <v>55</v>
      </c>
      <c r="E78" s="18"/>
      <c r="F78" s="164">
        <f t="shared" ref="F78:H79" si="15">F79</f>
        <v>1324.8</v>
      </c>
      <c r="G78" s="164">
        <f t="shared" si="15"/>
        <v>998.8</v>
      </c>
      <c r="H78" s="145">
        <f t="shared" si="15"/>
        <v>1062</v>
      </c>
    </row>
    <row r="79" spans="1:8" ht="32.1" customHeight="1">
      <c r="A79" s="251" t="s">
        <v>126</v>
      </c>
      <c r="B79" s="10">
        <v>4</v>
      </c>
      <c r="C79" s="11">
        <v>9</v>
      </c>
      <c r="D79" s="12" t="s">
        <v>55</v>
      </c>
      <c r="E79" s="23">
        <v>200</v>
      </c>
      <c r="F79" s="164">
        <f t="shared" si="15"/>
        <v>1324.8</v>
      </c>
      <c r="G79" s="164">
        <f t="shared" si="15"/>
        <v>998.8</v>
      </c>
      <c r="H79" s="145">
        <f t="shared" si="15"/>
        <v>1062</v>
      </c>
    </row>
    <row r="80" spans="1:8" ht="32.1" customHeight="1">
      <c r="A80" s="191" t="s">
        <v>18</v>
      </c>
      <c r="B80" s="10">
        <v>4</v>
      </c>
      <c r="C80" s="11">
        <v>9</v>
      </c>
      <c r="D80" s="12" t="s">
        <v>55</v>
      </c>
      <c r="E80" s="23">
        <v>240</v>
      </c>
      <c r="F80" s="164">
        <v>1324.8</v>
      </c>
      <c r="G80" s="164">
        <v>998.8</v>
      </c>
      <c r="H80" s="145">
        <v>1062</v>
      </c>
    </row>
    <row r="81" spans="1:8" ht="64.5" hidden="1" customHeight="1">
      <c r="A81" s="251" t="s">
        <v>136</v>
      </c>
      <c r="B81" s="10">
        <v>4</v>
      </c>
      <c r="C81" s="11">
        <v>9</v>
      </c>
      <c r="D81" s="12" t="s">
        <v>181</v>
      </c>
      <c r="E81" s="18"/>
      <c r="F81" s="164">
        <f>F82</f>
        <v>0</v>
      </c>
      <c r="G81" s="164">
        <f t="shared" ref="G81:H82" si="16">G82</f>
        <v>0</v>
      </c>
      <c r="H81" s="145">
        <f t="shared" si="16"/>
        <v>0</v>
      </c>
    </row>
    <row r="82" spans="1:8" ht="32.1" hidden="1" customHeight="1">
      <c r="A82" s="251" t="s">
        <v>126</v>
      </c>
      <c r="B82" s="10">
        <v>4</v>
      </c>
      <c r="C82" s="11">
        <v>9</v>
      </c>
      <c r="D82" s="12" t="s">
        <v>181</v>
      </c>
      <c r="E82" s="23">
        <v>200</v>
      </c>
      <c r="F82" s="164">
        <f>F83</f>
        <v>0</v>
      </c>
      <c r="G82" s="164">
        <f t="shared" si="16"/>
        <v>0</v>
      </c>
      <c r="H82" s="145">
        <f t="shared" si="16"/>
        <v>0</v>
      </c>
    </row>
    <row r="83" spans="1:8" ht="32.1" hidden="1" customHeight="1">
      <c r="A83" s="191" t="s">
        <v>18</v>
      </c>
      <c r="B83" s="10">
        <v>4</v>
      </c>
      <c r="C83" s="11">
        <v>9</v>
      </c>
      <c r="D83" s="12" t="s">
        <v>181</v>
      </c>
      <c r="E83" s="23">
        <v>240</v>
      </c>
      <c r="F83" s="164">
        <v>0</v>
      </c>
      <c r="G83" s="164">
        <v>0</v>
      </c>
      <c r="H83" s="145">
        <v>0</v>
      </c>
    </row>
    <row r="84" spans="1:8" ht="33" customHeight="1">
      <c r="A84" s="286" t="s">
        <v>147</v>
      </c>
      <c r="B84" s="4">
        <v>4</v>
      </c>
      <c r="C84" s="5">
        <v>9</v>
      </c>
      <c r="D84" s="6" t="s">
        <v>56</v>
      </c>
      <c r="E84" s="18"/>
      <c r="F84" s="165">
        <f t="shared" ref="F84:H86" si="17">F85</f>
        <v>344.5</v>
      </c>
      <c r="G84" s="165">
        <f t="shared" si="17"/>
        <v>30</v>
      </c>
      <c r="H84" s="146">
        <f t="shared" si="17"/>
        <v>30</v>
      </c>
    </row>
    <row r="85" spans="1:8" ht="32.1" customHeight="1">
      <c r="A85" s="251" t="s">
        <v>148</v>
      </c>
      <c r="B85" s="10">
        <v>4</v>
      </c>
      <c r="C85" s="11">
        <v>9</v>
      </c>
      <c r="D85" s="12" t="s">
        <v>57</v>
      </c>
      <c r="E85" s="18"/>
      <c r="F85" s="164">
        <f t="shared" si="17"/>
        <v>344.5</v>
      </c>
      <c r="G85" s="164">
        <f t="shared" si="17"/>
        <v>30</v>
      </c>
      <c r="H85" s="145">
        <f t="shared" si="17"/>
        <v>30</v>
      </c>
    </row>
    <row r="86" spans="1:8" ht="32.1" customHeight="1">
      <c r="A86" s="37" t="s">
        <v>126</v>
      </c>
      <c r="B86" s="10">
        <v>4</v>
      </c>
      <c r="C86" s="11">
        <v>9</v>
      </c>
      <c r="D86" s="12" t="s">
        <v>57</v>
      </c>
      <c r="E86" s="23">
        <v>200</v>
      </c>
      <c r="F86" s="164">
        <f t="shared" si="17"/>
        <v>344.5</v>
      </c>
      <c r="G86" s="164">
        <f t="shared" si="17"/>
        <v>30</v>
      </c>
      <c r="H86" s="145">
        <f t="shared" si="17"/>
        <v>30</v>
      </c>
    </row>
    <row r="87" spans="1:8" ht="32.1" customHeight="1">
      <c r="A87" s="182" t="s">
        <v>18</v>
      </c>
      <c r="B87" s="10">
        <v>4</v>
      </c>
      <c r="C87" s="11">
        <v>9</v>
      </c>
      <c r="D87" s="12" t="s">
        <v>57</v>
      </c>
      <c r="E87" s="23">
        <v>240</v>
      </c>
      <c r="F87" s="164">
        <v>344.5</v>
      </c>
      <c r="G87" s="164">
        <v>30</v>
      </c>
      <c r="H87" s="145">
        <v>30</v>
      </c>
    </row>
    <row r="88" spans="1:8" ht="15.95" customHeight="1">
      <c r="A88" s="185" t="s">
        <v>59</v>
      </c>
      <c r="B88" s="15">
        <v>5</v>
      </c>
      <c r="C88" s="16" t="s">
        <v>7</v>
      </c>
      <c r="D88" s="17" t="s">
        <v>7</v>
      </c>
      <c r="E88" s="18" t="s">
        <v>7</v>
      </c>
      <c r="F88" s="165">
        <f>F89+F94</f>
        <v>1054.0999999999999</v>
      </c>
      <c r="G88" s="165">
        <f>G89+G94</f>
        <v>55</v>
      </c>
      <c r="H88" s="165">
        <f>H89+H94</f>
        <v>55</v>
      </c>
    </row>
    <row r="89" spans="1:8" ht="15.95" customHeight="1">
      <c r="A89" s="130" t="s">
        <v>60</v>
      </c>
      <c r="B89" s="4">
        <v>5</v>
      </c>
      <c r="C89" s="5">
        <v>1</v>
      </c>
      <c r="D89" s="6" t="s">
        <v>7</v>
      </c>
      <c r="E89" s="7" t="s">
        <v>7</v>
      </c>
      <c r="F89" s="162">
        <f>F90</f>
        <v>4.0999999999999996</v>
      </c>
      <c r="G89" s="162">
        <f t="shared" ref="G89:H90" si="18">G90</f>
        <v>5</v>
      </c>
      <c r="H89" s="162">
        <f t="shared" si="18"/>
        <v>5</v>
      </c>
    </row>
    <row r="90" spans="1:8" ht="15.95" customHeight="1">
      <c r="A90" s="37" t="s">
        <v>61</v>
      </c>
      <c r="B90" s="10">
        <v>5</v>
      </c>
      <c r="C90" s="11">
        <v>1</v>
      </c>
      <c r="D90" s="12" t="s">
        <v>10</v>
      </c>
      <c r="E90" s="13"/>
      <c r="F90" s="163">
        <f>F91</f>
        <v>4.0999999999999996</v>
      </c>
      <c r="G90" s="163">
        <f t="shared" si="18"/>
        <v>5</v>
      </c>
      <c r="H90" s="163">
        <f t="shared" si="18"/>
        <v>5</v>
      </c>
    </row>
    <row r="91" spans="1:8" ht="15.75">
      <c r="A91" s="182" t="s">
        <v>62</v>
      </c>
      <c r="B91" s="10">
        <v>5</v>
      </c>
      <c r="C91" s="11">
        <v>1</v>
      </c>
      <c r="D91" s="12" t="s">
        <v>63</v>
      </c>
      <c r="E91" s="13"/>
      <c r="F91" s="163">
        <f t="shared" ref="F91:H92" si="19">F92</f>
        <v>4.0999999999999996</v>
      </c>
      <c r="G91" s="163">
        <f t="shared" si="19"/>
        <v>5</v>
      </c>
      <c r="H91" s="144">
        <f t="shared" si="19"/>
        <v>5</v>
      </c>
    </row>
    <row r="92" spans="1:8" ht="32.1" customHeight="1">
      <c r="A92" s="37" t="s">
        <v>126</v>
      </c>
      <c r="B92" s="10">
        <v>5</v>
      </c>
      <c r="C92" s="11">
        <v>1</v>
      </c>
      <c r="D92" s="12" t="s">
        <v>63</v>
      </c>
      <c r="E92" s="13">
        <v>200</v>
      </c>
      <c r="F92" s="163">
        <f t="shared" si="19"/>
        <v>4.0999999999999996</v>
      </c>
      <c r="G92" s="163">
        <f t="shared" si="19"/>
        <v>5</v>
      </c>
      <c r="H92" s="144">
        <f t="shared" si="19"/>
        <v>5</v>
      </c>
    </row>
    <row r="93" spans="1:8" ht="32.1" customHeight="1">
      <c r="A93" s="182" t="s">
        <v>18</v>
      </c>
      <c r="B93" s="10">
        <v>5</v>
      </c>
      <c r="C93" s="11">
        <v>1</v>
      </c>
      <c r="D93" s="12" t="s">
        <v>63</v>
      </c>
      <c r="E93" s="13">
        <v>240</v>
      </c>
      <c r="F93" s="163">
        <v>4.0999999999999996</v>
      </c>
      <c r="G93" s="163">
        <v>5</v>
      </c>
      <c r="H93" s="144">
        <v>5</v>
      </c>
    </row>
    <row r="94" spans="1:8" ht="15.95" customHeight="1">
      <c r="A94" s="185" t="s">
        <v>64</v>
      </c>
      <c r="B94" s="4">
        <v>5</v>
      </c>
      <c r="C94" s="5">
        <v>3</v>
      </c>
      <c r="D94" s="6"/>
      <c r="E94" s="7"/>
      <c r="F94" s="162">
        <f>F95</f>
        <v>1050</v>
      </c>
      <c r="G94" s="162">
        <f t="shared" ref="G94:H94" si="20">G95</f>
        <v>50</v>
      </c>
      <c r="H94" s="162">
        <f t="shared" si="20"/>
        <v>50</v>
      </c>
    </row>
    <row r="95" spans="1:8" ht="32.1" customHeight="1">
      <c r="A95" s="286" t="s">
        <v>149</v>
      </c>
      <c r="B95" s="4">
        <v>5</v>
      </c>
      <c r="C95" s="5">
        <v>3</v>
      </c>
      <c r="D95" s="6" t="s">
        <v>65</v>
      </c>
      <c r="E95" s="7" t="s">
        <v>7</v>
      </c>
      <c r="F95" s="162">
        <f>F96+F100+F104+F108</f>
        <v>1050</v>
      </c>
      <c r="G95" s="162">
        <f>G96+G100+G104+G108</f>
        <v>50</v>
      </c>
      <c r="H95" s="143">
        <f>H96+H100+H104+H108</f>
        <v>50</v>
      </c>
    </row>
    <row r="96" spans="1:8" ht="46.5" customHeight="1">
      <c r="A96" s="286" t="s">
        <v>150</v>
      </c>
      <c r="B96" s="4">
        <v>5</v>
      </c>
      <c r="C96" s="5">
        <v>3</v>
      </c>
      <c r="D96" s="6" t="s">
        <v>66</v>
      </c>
      <c r="E96" s="7"/>
      <c r="F96" s="162">
        <f t="shared" ref="F96:H98" si="21">F97</f>
        <v>590</v>
      </c>
      <c r="G96" s="162">
        <f t="shared" si="21"/>
        <v>30</v>
      </c>
      <c r="H96" s="143">
        <f t="shared" si="21"/>
        <v>30</v>
      </c>
    </row>
    <row r="97" spans="1:8" ht="48" customHeight="1">
      <c r="A97" s="251" t="s">
        <v>179</v>
      </c>
      <c r="B97" s="10">
        <v>5</v>
      </c>
      <c r="C97" s="11">
        <v>3</v>
      </c>
      <c r="D97" s="12" t="s">
        <v>67</v>
      </c>
      <c r="E97" s="13"/>
      <c r="F97" s="163">
        <f t="shared" si="21"/>
        <v>590</v>
      </c>
      <c r="G97" s="163">
        <f t="shared" si="21"/>
        <v>30</v>
      </c>
      <c r="H97" s="144">
        <f t="shared" si="21"/>
        <v>30</v>
      </c>
    </row>
    <row r="98" spans="1:8" ht="34.5" customHeight="1">
      <c r="A98" s="251" t="s">
        <v>126</v>
      </c>
      <c r="B98" s="10">
        <v>5</v>
      </c>
      <c r="C98" s="11">
        <v>3</v>
      </c>
      <c r="D98" s="12" t="s">
        <v>67</v>
      </c>
      <c r="E98" s="13">
        <v>200</v>
      </c>
      <c r="F98" s="163">
        <f t="shared" si="21"/>
        <v>590</v>
      </c>
      <c r="G98" s="163">
        <f t="shared" si="21"/>
        <v>30</v>
      </c>
      <c r="H98" s="144">
        <f t="shared" si="21"/>
        <v>30</v>
      </c>
    </row>
    <row r="99" spans="1:8" ht="31.5" customHeight="1">
      <c r="A99" s="251" t="s">
        <v>18</v>
      </c>
      <c r="B99" s="10">
        <v>5</v>
      </c>
      <c r="C99" s="11">
        <v>3</v>
      </c>
      <c r="D99" s="12" t="s">
        <v>67</v>
      </c>
      <c r="E99" s="13">
        <v>240</v>
      </c>
      <c r="F99" s="163">
        <v>590</v>
      </c>
      <c r="G99" s="163">
        <v>30</v>
      </c>
      <c r="H99" s="144">
        <v>30</v>
      </c>
    </row>
    <row r="100" spans="1:8" ht="33.75" customHeight="1">
      <c r="A100" s="286" t="s">
        <v>130</v>
      </c>
      <c r="B100" s="4">
        <v>5</v>
      </c>
      <c r="C100" s="5">
        <v>3</v>
      </c>
      <c r="D100" s="6" t="s">
        <v>68</v>
      </c>
      <c r="E100" s="7"/>
      <c r="F100" s="162">
        <f t="shared" ref="F100:H102" si="22">F101</f>
        <v>23.3</v>
      </c>
      <c r="G100" s="162">
        <f t="shared" si="22"/>
        <v>0</v>
      </c>
      <c r="H100" s="143">
        <f t="shared" si="22"/>
        <v>0</v>
      </c>
    </row>
    <row r="101" spans="1:8" ht="36" customHeight="1">
      <c r="A101" s="251" t="s">
        <v>131</v>
      </c>
      <c r="B101" s="10">
        <v>5</v>
      </c>
      <c r="C101" s="11">
        <v>3</v>
      </c>
      <c r="D101" s="12" t="s">
        <v>69</v>
      </c>
      <c r="E101" s="13"/>
      <c r="F101" s="163">
        <f t="shared" si="22"/>
        <v>23.3</v>
      </c>
      <c r="G101" s="163">
        <f t="shared" si="22"/>
        <v>0</v>
      </c>
      <c r="H101" s="144">
        <f t="shared" si="22"/>
        <v>0</v>
      </c>
    </row>
    <row r="102" spans="1:8" ht="42" customHeight="1">
      <c r="A102" s="251" t="s">
        <v>126</v>
      </c>
      <c r="B102" s="10">
        <v>5</v>
      </c>
      <c r="C102" s="11">
        <v>3</v>
      </c>
      <c r="D102" s="12" t="s">
        <v>69</v>
      </c>
      <c r="E102" s="13">
        <v>200</v>
      </c>
      <c r="F102" s="163">
        <f t="shared" si="22"/>
        <v>23.3</v>
      </c>
      <c r="G102" s="163">
        <f t="shared" si="22"/>
        <v>0</v>
      </c>
      <c r="H102" s="144">
        <f t="shared" si="22"/>
        <v>0</v>
      </c>
    </row>
    <row r="103" spans="1:8" ht="31.5" customHeight="1">
      <c r="A103" s="251" t="s">
        <v>18</v>
      </c>
      <c r="B103" s="10">
        <v>5</v>
      </c>
      <c r="C103" s="11">
        <v>3</v>
      </c>
      <c r="D103" s="12" t="s">
        <v>69</v>
      </c>
      <c r="E103" s="13">
        <v>240</v>
      </c>
      <c r="F103" s="296">
        <v>23.3</v>
      </c>
      <c r="G103" s="163">
        <v>0</v>
      </c>
      <c r="H103" s="144">
        <v>0</v>
      </c>
    </row>
    <row r="104" spans="1:8" ht="48" customHeight="1">
      <c r="A104" s="286" t="s">
        <v>151</v>
      </c>
      <c r="B104" s="4">
        <v>5</v>
      </c>
      <c r="C104" s="5">
        <v>3</v>
      </c>
      <c r="D104" s="6" t="s">
        <v>70</v>
      </c>
      <c r="E104" s="7"/>
      <c r="F104" s="162">
        <f t="shared" ref="F104:H106" si="23">F105</f>
        <v>5</v>
      </c>
      <c r="G104" s="162">
        <f t="shared" si="23"/>
        <v>10</v>
      </c>
      <c r="H104" s="143">
        <f t="shared" si="23"/>
        <v>10</v>
      </c>
    </row>
    <row r="105" spans="1:8" ht="46.5" customHeight="1">
      <c r="A105" s="251" t="s">
        <v>152</v>
      </c>
      <c r="B105" s="10">
        <v>5</v>
      </c>
      <c r="C105" s="11">
        <v>3</v>
      </c>
      <c r="D105" s="12" t="s">
        <v>71</v>
      </c>
      <c r="E105" s="13"/>
      <c r="F105" s="163">
        <f t="shared" si="23"/>
        <v>5</v>
      </c>
      <c r="G105" s="163">
        <f t="shared" si="23"/>
        <v>10</v>
      </c>
      <c r="H105" s="144">
        <f t="shared" si="23"/>
        <v>10</v>
      </c>
    </row>
    <row r="106" spans="1:8" ht="32.1" customHeight="1">
      <c r="A106" s="37" t="s">
        <v>126</v>
      </c>
      <c r="B106" s="10">
        <v>5</v>
      </c>
      <c r="C106" s="11">
        <v>3</v>
      </c>
      <c r="D106" s="12" t="s">
        <v>71</v>
      </c>
      <c r="E106" s="13">
        <v>200</v>
      </c>
      <c r="F106" s="163">
        <f t="shared" si="23"/>
        <v>5</v>
      </c>
      <c r="G106" s="163">
        <f t="shared" si="23"/>
        <v>10</v>
      </c>
      <c r="H106" s="144">
        <f t="shared" si="23"/>
        <v>10</v>
      </c>
    </row>
    <row r="107" spans="1:8" ht="32.1" customHeight="1">
      <c r="A107" s="37" t="s">
        <v>18</v>
      </c>
      <c r="B107" s="10">
        <v>5</v>
      </c>
      <c r="C107" s="11">
        <v>3</v>
      </c>
      <c r="D107" s="12" t="s">
        <v>71</v>
      </c>
      <c r="E107" s="13">
        <v>240</v>
      </c>
      <c r="F107" s="163">
        <v>5</v>
      </c>
      <c r="G107" s="163">
        <v>10</v>
      </c>
      <c r="H107" s="144">
        <v>10</v>
      </c>
    </row>
    <row r="108" spans="1:8" ht="48" customHeight="1">
      <c r="A108" s="286" t="s">
        <v>153</v>
      </c>
      <c r="B108" s="4">
        <v>5</v>
      </c>
      <c r="C108" s="5">
        <v>3</v>
      </c>
      <c r="D108" s="6" t="s">
        <v>72</v>
      </c>
      <c r="E108" s="7"/>
      <c r="F108" s="162">
        <f t="shared" ref="F108:H110" si="24">F109</f>
        <v>431.7</v>
      </c>
      <c r="G108" s="162">
        <f t="shared" si="24"/>
        <v>10</v>
      </c>
      <c r="H108" s="143">
        <f t="shared" si="24"/>
        <v>10</v>
      </c>
    </row>
    <row r="109" spans="1:8" ht="63.95" customHeight="1">
      <c r="A109" s="251" t="s">
        <v>154</v>
      </c>
      <c r="B109" s="10">
        <v>5</v>
      </c>
      <c r="C109" s="11">
        <v>3</v>
      </c>
      <c r="D109" s="12" t="s">
        <v>73</v>
      </c>
      <c r="E109" s="13"/>
      <c r="F109" s="163">
        <f t="shared" si="24"/>
        <v>431.7</v>
      </c>
      <c r="G109" s="163">
        <f t="shared" si="24"/>
        <v>10</v>
      </c>
      <c r="H109" s="144">
        <f t="shared" si="24"/>
        <v>10</v>
      </c>
    </row>
    <row r="110" spans="1:8" ht="32.1" customHeight="1">
      <c r="A110" s="178" t="s">
        <v>126</v>
      </c>
      <c r="B110" s="21">
        <v>5</v>
      </c>
      <c r="C110" s="21">
        <v>3</v>
      </c>
      <c r="D110" s="35" t="s">
        <v>73</v>
      </c>
      <c r="E110" s="23">
        <v>200</v>
      </c>
      <c r="F110" s="173">
        <f t="shared" si="24"/>
        <v>431.7</v>
      </c>
      <c r="G110" s="173">
        <f t="shared" si="24"/>
        <v>10</v>
      </c>
      <c r="H110" s="24">
        <f t="shared" si="24"/>
        <v>10</v>
      </c>
    </row>
    <row r="111" spans="1:8" ht="32.1" customHeight="1">
      <c r="A111" s="178" t="s">
        <v>18</v>
      </c>
      <c r="B111" s="21">
        <v>5</v>
      </c>
      <c r="C111" s="21">
        <v>3</v>
      </c>
      <c r="D111" s="35" t="s">
        <v>73</v>
      </c>
      <c r="E111" s="23">
        <v>240</v>
      </c>
      <c r="F111" s="297">
        <v>431.7</v>
      </c>
      <c r="G111" s="173">
        <v>10</v>
      </c>
      <c r="H111" s="24">
        <v>10</v>
      </c>
    </row>
    <row r="112" spans="1:8" ht="15.95" customHeight="1">
      <c r="A112" s="192" t="s">
        <v>74</v>
      </c>
      <c r="B112" s="48">
        <v>8</v>
      </c>
      <c r="C112" s="48" t="s">
        <v>7</v>
      </c>
      <c r="D112" s="70" t="s">
        <v>7</v>
      </c>
      <c r="E112" s="52" t="s">
        <v>7</v>
      </c>
      <c r="F112" s="209">
        <f>F113</f>
        <v>8252.7000000000007</v>
      </c>
      <c r="G112" s="209">
        <f t="shared" ref="G112:H113" si="25">G113</f>
        <v>1237.8</v>
      </c>
      <c r="H112" s="209">
        <f t="shared" si="25"/>
        <v>436.9</v>
      </c>
    </row>
    <row r="113" spans="1:8" ht="15.95" customHeight="1">
      <c r="A113" s="192" t="s">
        <v>75</v>
      </c>
      <c r="B113" s="48">
        <v>8</v>
      </c>
      <c r="C113" s="48">
        <v>1</v>
      </c>
      <c r="D113" s="70" t="s">
        <v>7</v>
      </c>
      <c r="E113" s="52" t="s">
        <v>7</v>
      </c>
      <c r="F113" s="209">
        <f>F114</f>
        <v>8252.7000000000007</v>
      </c>
      <c r="G113" s="209">
        <f t="shared" si="25"/>
        <v>1237.8</v>
      </c>
      <c r="H113" s="209">
        <f t="shared" si="25"/>
        <v>436.9</v>
      </c>
    </row>
    <row r="114" spans="1:8" ht="32.1" customHeight="1">
      <c r="A114" s="262" t="s">
        <v>155</v>
      </c>
      <c r="B114" s="16">
        <v>8</v>
      </c>
      <c r="C114" s="16">
        <v>1</v>
      </c>
      <c r="D114" s="46" t="s">
        <v>76</v>
      </c>
      <c r="E114" s="18" t="s">
        <v>7</v>
      </c>
      <c r="F114" s="196">
        <f>F115+F122</f>
        <v>8252.7000000000007</v>
      </c>
      <c r="G114" s="196">
        <f t="shared" ref="G114:H114" si="26">G115+G122</f>
        <v>1237.8</v>
      </c>
      <c r="H114" s="196">
        <f t="shared" si="26"/>
        <v>436.9</v>
      </c>
    </row>
    <row r="115" spans="1:8" ht="35.25" customHeight="1">
      <c r="A115" s="180" t="s">
        <v>156</v>
      </c>
      <c r="B115" s="57">
        <v>8</v>
      </c>
      <c r="C115" s="57">
        <v>1</v>
      </c>
      <c r="D115" s="35" t="s">
        <v>77</v>
      </c>
      <c r="E115" s="58"/>
      <c r="F115" s="200">
        <f>F116+F118+F120</f>
        <v>4607</v>
      </c>
      <c r="G115" s="200">
        <f>G116+G118+G120</f>
        <v>1237.8</v>
      </c>
      <c r="H115" s="59">
        <f>H116+H118+H120</f>
        <v>436.9</v>
      </c>
    </row>
    <row r="116" spans="1:8" ht="63.95" customHeight="1">
      <c r="A116" s="180" t="s">
        <v>13</v>
      </c>
      <c r="B116" s="49">
        <v>8</v>
      </c>
      <c r="C116" s="50">
        <v>1</v>
      </c>
      <c r="D116" s="12" t="s">
        <v>77</v>
      </c>
      <c r="E116" s="54">
        <v>100</v>
      </c>
      <c r="F116" s="169">
        <f>F117</f>
        <v>634</v>
      </c>
      <c r="G116" s="169">
        <f>G117</f>
        <v>1237.8</v>
      </c>
      <c r="H116" s="150">
        <f>H117</f>
        <v>436.9</v>
      </c>
    </row>
    <row r="117" spans="1:8" ht="15.75">
      <c r="A117" s="284" t="s">
        <v>78</v>
      </c>
      <c r="B117" s="49">
        <v>8</v>
      </c>
      <c r="C117" s="50">
        <v>1</v>
      </c>
      <c r="D117" s="12" t="s">
        <v>77</v>
      </c>
      <c r="E117" s="54">
        <v>110</v>
      </c>
      <c r="F117" s="169">
        <v>634</v>
      </c>
      <c r="G117" s="169">
        <v>1237.8</v>
      </c>
      <c r="H117" s="150">
        <v>436.9</v>
      </c>
    </row>
    <row r="118" spans="1:8" ht="32.1" customHeight="1">
      <c r="A118" s="251" t="s">
        <v>126</v>
      </c>
      <c r="B118" s="56">
        <v>8</v>
      </c>
      <c r="C118" s="57">
        <v>1</v>
      </c>
      <c r="D118" s="12" t="s">
        <v>77</v>
      </c>
      <c r="E118" s="58">
        <v>200</v>
      </c>
      <c r="F118" s="170">
        <f>F119</f>
        <v>3967</v>
      </c>
      <c r="G118" s="170">
        <f>G119</f>
        <v>0</v>
      </c>
      <c r="H118" s="151">
        <f>H119</f>
        <v>0</v>
      </c>
    </row>
    <row r="119" spans="1:8" ht="32.1" customHeight="1">
      <c r="A119" s="285" t="s">
        <v>18</v>
      </c>
      <c r="B119" s="60">
        <v>8</v>
      </c>
      <c r="C119" s="61">
        <v>1</v>
      </c>
      <c r="D119" s="12" t="s">
        <v>77</v>
      </c>
      <c r="E119" s="62">
        <v>240</v>
      </c>
      <c r="F119" s="171">
        <v>3967</v>
      </c>
      <c r="G119" s="171">
        <v>0</v>
      </c>
      <c r="H119" s="152">
        <v>0</v>
      </c>
    </row>
    <row r="120" spans="1:8" ht="15.95" customHeight="1">
      <c r="A120" s="180" t="s">
        <v>19</v>
      </c>
      <c r="B120" s="49">
        <v>8</v>
      </c>
      <c r="C120" s="50">
        <v>1</v>
      </c>
      <c r="D120" s="12" t="s">
        <v>77</v>
      </c>
      <c r="E120" s="54">
        <v>800</v>
      </c>
      <c r="F120" s="169">
        <f>F121</f>
        <v>6</v>
      </c>
      <c r="G120" s="169">
        <f>G121</f>
        <v>0</v>
      </c>
      <c r="H120" s="150">
        <f>H121</f>
        <v>0</v>
      </c>
    </row>
    <row r="121" spans="1:8" ht="15.95" customHeight="1">
      <c r="A121" s="180" t="s">
        <v>20</v>
      </c>
      <c r="B121" s="49">
        <v>8</v>
      </c>
      <c r="C121" s="50">
        <v>1</v>
      </c>
      <c r="D121" s="12" t="s">
        <v>77</v>
      </c>
      <c r="E121" s="54">
        <v>850</v>
      </c>
      <c r="F121" s="169">
        <v>6</v>
      </c>
      <c r="G121" s="169">
        <v>0</v>
      </c>
      <c r="H121" s="150">
        <v>0</v>
      </c>
    </row>
    <row r="122" spans="1:8" ht="63.95" customHeight="1">
      <c r="A122" s="251" t="s">
        <v>136</v>
      </c>
      <c r="B122" s="56">
        <v>8</v>
      </c>
      <c r="C122" s="57">
        <v>1</v>
      </c>
      <c r="D122" s="12" t="s">
        <v>79</v>
      </c>
      <c r="E122" s="58"/>
      <c r="F122" s="170">
        <f>F123+F125</f>
        <v>3645.7</v>
      </c>
      <c r="G122" s="170">
        <f>G123+G125</f>
        <v>0</v>
      </c>
      <c r="H122" s="151">
        <f>H123+H125</f>
        <v>0</v>
      </c>
    </row>
    <row r="123" spans="1:8" ht="63.95" customHeight="1">
      <c r="A123" s="178" t="s">
        <v>13</v>
      </c>
      <c r="B123" s="56">
        <v>8</v>
      </c>
      <c r="C123" s="57">
        <v>1</v>
      </c>
      <c r="D123" s="12" t="s">
        <v>79</v>
      </c>
      <c r="E123" s="58">
        <v>100</v>
      </c>
      <c r="F123" s="170">
        <f>F124</f>
        <v>3391.7</v>
      </c>
      <c r="G123" s="170">
        <f>G124</f>
        <v>0</v>
      </c>
      <c r="H123" s="151">
        <f>H124</f>
        <v>0</v>
      </c>
    </row>
    <row r="124" spans="1:8" ht="14.25" customHeight="1">
      <c r="A124" s="134" t="s">
        <v>78</v>
      </c>
      <c r="B124" s="56">
        <v>8</v>
      </c>
      <c r="C124" s="57">
        <v>1</v>
      </c>
      <c r="D124" s="12" t="s">
        <v>79</v>
      </c>
      <c r="E124" s="58">
        <v>110</v>
      </c>
      <c r="F124" s="170">
        <v>3391.7</v>
      </c>
      <c r="G124" s="170">
        <v>0</v>
      </c>
      <c r="H124" s="151">
        <v>0</v>
      </c>
    </row>
    <row r="125" spans="1:8" ht="18.75" customHeight="1">
      <c r="A125" s="179" t="s">
        <v>58</v>
      </c>
      <c r="B125" s="56">
        <v>8</v>
      </c>
      <c r="C125" s="57">
        <v>1</v>
      </c>
      <c r="D125" s="12" t="s">
        <v>79</v>
      </c>
      <c r="E125" s="58">
        <v>200</v>
      </c>
      <c r="F125" s="170">
        <f>F126</f>
        <v>254</v>
      </c>
      <c r="G125" s="170">
        <f>G126</f>
        <v>0</v>
      </c>
      <c r="H125" s="151">
        <f>H126</f>
        <v>0</v>
      </c>
    </row>
    <row r="126" spans="1:8" ht="17.25" customHeight="1">
      <c r="A126" s="179" t="s">
        <v>18</v>
      </c>
      <c r="B126" s="56">
        <v>8</v>
      </c>
      <c r="C126" s="57">
        <v>1</v>
      </c>
      <c r="D126" s="12" t="s">
        <v>79</v>
      </c>
      <c r="E126" s="58">
        <v>240</v>
      </c>
      <c r="F126" s="170">
        <v>254</v>
      </c>
      <c r="G126" s="170">
        <v>0</v>
      </c>
      <c r="H126" s="151">
        <v>0</v>
      </c>
    </row>
    <row r="127" spans="1:8" ht="15.95" customHeight="1">
      <c r="A127" s="185" t="s">
        <v>81</v>
      </c>
      <c r="B127" s="47">
        <v>10</v>
      </c>
      <c r="C127" s="57"/>
      <c r="D127" s="12"/>
      <c r="E127" s="58"/>
      <c r="F127" s="165">
        <f t="shared" ref="F127:H131" si="27">F128</f>
        <v>170.6</v>
      </c>
      <c r="G127" s="165">
        <f t="shared" si="27"/>
        <v>160</v>
      </c>
      <c r="H127" s="146">
        <f t="shared" si="27"/>
        <v>160</v>
      </c>
    </row>
    <row r="128" spans="1:8" ht="15.95" customHeight="1">
      <c r="A128" s="186" t="s">
        <v>82</v>
      </c>
      <c r="B128" s="47">
        <v>10</v>
      </c>
      <c r="C128" s="48">
        <v>1</v>
      </c>
      <c r="D128" s="51" t="s">
        <v>7</v>
      </c>
      <c r="E128" s="52" t="s">
        <v>7</v>
      </c>
      <c r="F128" s="168">
        <f t="shared" si="27"/>
        <v>170.6</v>
      </c>
      <c r="G128" s="168">
        <f t="shared" si="27"/>
        <v>160</v>
      </c>
      <c r="H128" s="149">
        <f t="shared" si="27"/>
        <v>160</v>
      </c>
    </row>
    <row r="129" spans="1:8" ht="15.95" customHeight="1">
      <c r="A129" s="189" t="s">
        <v>83</v>
      </c>
      <c r="B129" s="60">
        <v>10</v>
      </c>
      <c r="C129" s="61">
        <v>1</v>
      </c>
      <c r="D129" s="36" t="s">
        <v>10</v>
      </c>
      <c r="E129" s="62" t="s">
        <v>7</v>
      </c>
      <c r="F129" s="171">
        <f t="shared" si="27"/>
        <v>170.6</v>
      </c>
      <c r="G129" s="171">
        <f t="shared" si="27"/>
        <v>160</v>
      </c>
      <c r="H129" s="152">
        <f t="shared" si="27"/>
        <v>160</v>
      </c>
    </row>
    <row r="130" spans="1:8" ht="32.1" customHeight="1">
      <c r="A130" s="190" t="s">
        <v>84</v>
      </c>
      <c r="B130" s="49">
        <v>10</v>
      </c>
      <c r="C130" s="50">
        <v>1</v>
      </c>
      <c r="D130" s="12" t="s">
        <v>124</v>
      </c>
      <c r="E130" s="54" t="s">
        <v>7</v>
      </c>
      <c r="F130" s="169">
        <f t="shared" si="27"/>
        <v>170.6</v>
      </c>
      <c r="G130" s="169">
        <f t="shared" si="27"/>
        <v>160</v>
      </c>
      <c r="H130" s="150">
        <f t="shared" si="27"/>
        <v>160</v>
      </c>
    </row>
    <row r="131" spans="1:8" ht="15.95" customHeight="1">
      <c r="A131" s="187" t="s">
        <v>85</v>
      </c>
      <c r="B131" s="56">
        <v>10</v>
      </c>
      <c r="C131" s="57">
        <v>1</v>
      </c>
      <c r="D131" s="12" t="s">
        <v>124</v>
      </c>
      <c r="E131" s="58">
        <v>300</v>
      </c>
      <c r="F131" s="170">
        <f t="shared" si="27"/>
        <v>170.6</v>
      </c>
      <c r="G131" s="170">
        <f t="shared" si="27"/>
        <v>160</v>
      </c>
      <c r="H131" s="151">
        <f t="shared" si="27"/>
        <v>160</v>
      </c>
    </row>
    <row r="132" spans="1:8" ht="31.5" customHeight="1">
      <c r="A132" s="191" t="s">
        <v>128</v>
      </c>
      <c r="B132" s="56">
        <v>10</v>
      </c>
      <c r="C132" s="57">
        <v>1</v>
      </c>
      <c r="D132" s="35" t="s">
        <v>124</v>
      </c>
      <c r="E132" s="58">
        <v>320</v>
      </c>
      <c r="F132" s="170">
        <v>170.6</v>
      </c>
      <c r="G132" s="170">
        <v>160</v>
      </c>
      <c r="H132" s="151">
        <v>160</v>
      </c>
    </row>
    <row r="133" spans="1:8" ht="15.95" customHeight="1">
      <c r="A133" s="188" t="s">
        <v>86</v>
      </c>
      <c r="B133" s="64">
        <v>11</v>
      </c>
      <c r="C133" s="65" t="s">
        <v>7</v>
      </c>
      <c r="D133" s="66" t="s">
        <v>7</v>
      </c>
      <c r="E133" s="67" t="s">
        <v>7</v>
      </c>
      <c r="F133" s="172">
        <f>F134</f>
        <v>4769.7</v>
      </c>
      <c r="G133" s="172">
        <f t="shared" ref="G133:H134" si="28">G134</f>
        <v>1188.2</v>
      </c>
      <c r="H133" s="172">
        <f t="shared" si="28"/>
        <v>436.9</v>
      </c>
    </row>
    <row r="134" spans="1:8" ht="15.75">
      <c r="A134" s="192" t="s">
        <v>89</v>
      </c>
      <c r="B134" s="48">
        <v>11</v>
      </c>
      <c r="C134" s="48">
        <v>2</v>
      </c>
      <c r="D134" s="70" t="s">
        <v>7</v>
      </c>
      <c r="E134" s="52" t="s">
        <v>7</v>
      </c>
      <c r="F134" s="168">
        <f>F135</f>
        <v>4769.7</v>
      </c>
      <c r="G134" s="168">
        <f t="shared" si="28"/>
        <v>1188.2</v>
      </c>
      <c r="H134" s="168">
        <f t="shared" si="28"/>
        <v>436.9</v>
      </c>
    </row>
    <row r="135" spans="1:8" ht="31.5">
      <c r="A135" s="262" t="s">
        <v>157</v>
      </c>
      <c r="B135" s="16">
        <v>11</v>
      </c>
      <c r="C135" s="16">
        <v>2</v>
      </c>
      <c r="D135" s="46" t="s">
        <v>88</v>
      </c>
      <c r="E135" s="18"/>
      <c r="F135" s="165">
        <f>F136+F144</f>
        <v>4769.7</v>
      </c>
      <c r="G135" s="165">
        <f t="shared" ref="G135:H135" si="29">G136+G144</f>
        <v>1188.2</v>
      </c>
      <c r="H135" s="165">
        <f t="shared" si="29"/>
        <v>436.9</v>
      </c>
    </row>
    <row r="136" spans="1:8" ht="31.5">
      <c r="A136" s="180" t="s">
        <v>158</v>
      </c>
      <c r="B136" s="57">
        <v>11</v>
      </c>
      <c r="C136" s="57">
        <v>2</v>
      </c>
      <c r="D136" s="35" t="s">
        <v>88</v>
      </c>
      <c r="E136" s="58" t="s">
        <v>7</v>
      </c>
      <c r="F136" s="170">
        <f>F137+F139+F141</f>
        <v>2904.6</v>
      </c>
      <c r="G136" s="170">
        <f t="shared" ref="G136:H136" si="30">G137</f>
        <v>1188.2</v>
      </c>
      <c r="H136" s="151">
        <f t="shared" si="30"/>
        <v>436.9</v>
      </c>
    </row>
    <row r="137" spans="1:8" ht="63">
      <c r="A137" s="180" t="s">
        <v>13</v>
      </c>
      <c r="B137" s="57">
        <v>11</v>
      </c>
      <c r="C137" s="57">
        <v>2</v>
      </c>
      <c r="D137" s="35" t="s">
        <v>88</v>
      </c>
      <c r="E137" s="54">
        <v>100</v>
      </c>
      <c r="F137" s="169">
        <f>F138</f>
        <v>525.5</v>
      </c>
      <c r="G137" s="169">
        <f>G138</f>
        <v>1188.2</v>
      </c>
      <c r="H137" s="150">
        <f>H138</f>
        <v>436.9</v>
      </c>
    </row>
    <row r="138" spans="1:8" ht="15.75">
      <c r="A138" s="284" t="s">
        <v>78</v>
      </c>
      <c r="B138" s="57">
        <v>11</v>
      </c>
      <c r="C138" s="57">
        <v>2</v>
      </c>
      <c r="D138" s="35" t="s">
        <v>88</v>
      </c>
      <c r="E138" s="54">
        <v>110</v>
      </c>
      <c r="F138" s="169">
        <v>525.5</v>
      </c>
      <c r="G138" s="169">
        <v>1188.2</v>
      </c>
      <c r="H138" s="150">
        <v>436.9</v>
      </c>
    </row>
    <row r="139" spans="1:8" ht="31.5">
      <c r="A139" s="251" t="s">
        <v>126</v>
      </c>
      <c r="B139" s="57">
        <v>11</v>
      </c>
      <c r="C139" s="57">
        <v>2</v>
      </c>
      <c r="D139" s="35" t="s">
        <v>88</v>
      </c>
      <c r="E139" s="58">
        <v>200</v>
      </c>
      <c r="F139" s="170">
        <f>F140</f>
        <v>2283.1</v>
      </c>
      <c r="G139" s="170">
        <f>G140</f>
        <v>0</v>
      </c>
      <c r="H139" s="151">
        <f>H140</f>
        <v>0</v>
      </c>
    </row>
    <row r="140" spans="1:8" ht="31.5">
      <c r="A140" s="285" t="s">
        <v>18</v>
      </c>
      <c r="B140" s="57">
        <v>11</v>
      </c>
      <c r="C140" s="57">
        <v>2</v>
      </c>
      <c r="D140" s="35" t="s">
        <v>88</v>
      </c>
      <c r="E140" s="62">
        <v>240</v>
      </c>
      <c r="F140" s="171">
        <v>2283.1</v>
      </c>
      <c r="G140" s="171">
        <v>0</v>
      </c>
      <c r="H140" s="152">
        <v>0</v>
      </c>
    </row>
    <row r="141" spans="1:8" ht="15.75">
      <c r="A141" s="180" t="s">
        <v>19</v>
      </c>
      <c r="B141" s="57">
        <v>11</v>
      </c>
      <c r="C141" s="57">
        <v>2</v>
      </c>
      <c r="D141" s="35" t="s">
        <v>88</v>
      </c>
      <c r="E141" s="54">
        <v>800</v>
      </c>
      <c r="F141" s="169">
        <v>96</v>
      </c>
      <c r="G141" s="169">
        <f>G143</f>
        <v>0</v>
      </c>
      <c r="H141" s="150">
        <f>H143</f>
        <v>0</v>
      </c>
    </row>
    <row r="142" spans="1:8" ht="30.75" customHeight="1">
      <c r="A142" s="182" t="s">
        <v>39</v>
      </c>
      <c r="B142" s="57">
        <v>11</v>
      </c>
      <c r="C142" s="57">
        <v>2</v>
      </c>
      <c r="D142" s="35" t="s">
        <v>88</v>
      </c>
      <c r="E142" s="54">
        <v>830</v>
      </c>
      <c r="F142" s="169">
        <v>0</v>
      </c>
      <c r="G142" s="169">
        <v>0</v>
      </c>
      <c r="H142" s="150">
        <v>0</v>
      </c>
    </row>
    <row r="143" spans="1:8" ht="30" customHeight="1">
      <c r="A143" s="180" t="s">
        <v>20</v>
      </c>
      <c r="B143" s="57">
        <v>11</v>
      </c>
      <c r="C143" s="57">
        <v>2</v>
      </c>
      <c r="D143" s="35" t="s">
        <v>88</v>
      </c>
      <c r="E143" s="54">
        <v>850</v>
      </c>
      <c r="F143" s="169">
        <v>96</v>
      </c>
      <c r="G143" s="169">
        <v>0</v>
      </c>
      <c r="H143" s="150">
        <v>0</v>
      </c>
    </row>
    <row r="144" spans="1:8" ht="63">
      <c r="A144" s="251" t="s">
        <v>136</v>
      </c>
      <c r="B144" s="57">
        <v>11</v>
      </c>
      <c r="C144" s="57">
        <v>2</v>
      </c>
      <c r="D144" s="12" t="s">
        <v>142</v>
      </c>
      <c r="E144" s="58"/>
      <c r="F144" s="170">
        <f>F145</f>
        <v>1865.1</v>
      </c>
      <c r="G144" s="170">
        <f t="shared" ref="G144:H144" si="31">G145</f>
        <v>0</v>
      </c>
      <c r="H144" s="170">
        <f t="shared" si="31"/>
        <v>0</v>
      </c>
    </row>
    <row r="145" spans="1:8" ht="63">
      <c r="A145" s="178" t="s">
        <v>13</v>
      </c>
      <c r="B145" s="57">
        <v>11</v>
      </c>
      <c r="C145" s="57">
        <v>2</v>
      </c>
      <c r="D145" s="12" t="s">
        <v>142</v>
      </c>
      <c r="E145" s="58">
        <v>100</v>
      </c>
      <c r="F145" s="170">
        <f>F146</f>
        <v>1865.1</v>
      </c>
      <c r="G145" s="170">
        <f>G146</f>
        <v>0</v>
      </c>
      <c r="H145" s="151">
        <f>H146</f>
        <v>0</v>
      </c>
    </row>
    <row r="146" spans="1:8" ht="15.75">
      <c r="A146" s="134" t="s">
        <v>78</v>
      </c>
      <c r="B146" s="57">
        <v>11</v>
      </c>
      <c r="C146" s="57">
        <v>2</v>
      </c>
      <c r="D146" s="12" t="s">
        <v>142</v>
      </c>
      <c r="E146" s="58">
        <v>110</v>
      </c>
      <c r="F146" s="170">
        <v>1865.1</v>
      </c>
      <c r="G146" s="170">
        <v>0</v>
      </c>
      <c r="H146" s="151">
        <v>0</v>
      </c>
    </row>
    <row r="147" spans="1:8" ht="20.100000000000001" customHeight="1">
      <c r="A147" s="112" t="s">
        <v>90</v>
      </c>
      <c r="B147" s="16">
        <v>99</v>
      </c>
      <c r="C147" s="16"/>
      <c r="D147" s="46" t="s">
        <v>7</v>
      </c>
      <c r="E147" s="18" t="s">
        <v>7</v>
      </c>
      <c r="F147" s="196">
        <f t="shared" ref="F147:H151" si="32">F148</f>
        <v>0</v>
      </c>
      <c r="G147" s="196">
        <f t="shared" si="32"/>
        <v>202.4</v>
      </c>
      <c r="H147" s="19">
        <f t="shared" si="32"/>
        <v>348.8</v>
      </c>
    </row>
    <row r="148" spans="1:8" ht="20.100000000000001" customHeight="1">
      <c r="A148" s="178" t="s">
        <v>90</v>
      </c>
      <c r="B148" s="21">
        <v>99</v>
      </c>
      <c r="C148" s="21">
        <v>99</v>
      </c>
      <c r="D148" s="35"/>
      <c r="E148" s="23"/>
      <c r="F148" s="173">
        <f t="shared" si="32"/>
        <v>0</v>
      </c>
      <c r="G148" s="173">
        <f t="shared" si="32"/>
        <v>202.4</v>
      </c>
      <c r="H148" s="24">
        <f t="shared" si="32"/>
        <v>348.8</v>
      </c>
    </row>
    <row r="149" spans="1:8" ht="20.100000000000001" customHeight="1">
      <c r="A149" s="178" t="s">
        <v>9</v>
      </c>
      <c r="B149" s="21">
        <v>99</v>
      </c>
      <c r="C149" s="21">
        <v>99</v>
      </c>
      <c r="D149" s="35" t="s">
        <v>10</v>
      </c>
      <c r="E149" s="23"/>
      <c r="F149" s="173">
        <f t="shared" si="32"/>
        <v>0</v>
      </c>
      <c r="G149" s="173">
        <f t="shared" si="32"/>
        <v>202.4</v>
      </c>
      <c r="H149" s="24">
        <f t="shared" si="32"/>
        <v>348.8</v>
      </c>
    </row>
    <row r="150" spans="1:8" ht="20.100000000000001" customHeight="1">
      <c r="A150" s="178" t="s">
        <v>90</v>
      </c>
      <c r="B150" s="21">
        <v>99</v>
      </c>
      <c r="C150" s="21">
        <v>99</v>
      </c>
      <c r="D150" s="35" t="s">
        <v>91</v>
      </c>
      <c r="E150" s="23"/>
      <c r="F150" s="173">
        <f t="shared" si="32"/>
        <v>0</v>
      </c>
      <c r="G150" s="173">
        <f t="shared" si="32"/>
        <v>202.4</v>
      </c>
      <c r="H150" s="24">
        <f t="shared" si="32"/>
        <v>348.8</v>
      </c>
    </row>
    <row r="151" spans="1:8" ht="20.100000000000001" customHeight="1">
      <c r="A151" s="178" t="s">
        <v>90</v>
      </c>
      <c r="B151" s="21">
        <v>99</v>
      </c>
      <c r="C151" s="21">
        <v>99</v>
      </c>
      <c r="D151" s="35" t="s">
        <v>91</v>
      </c>
      <c r="E151" s="23">
        <v>900</v>
      </c>
      <c r="F151" s="173">
        <f t="shared" si="32"/>
        <v>0</v>
      </c>
      <c r="G151" s="173">
        <f t="shared" si="32"/>
        <v>202.4</v>
      </c>
      <c r="H151" s="24">
        <f t="shared" si="32"/>
        <v>348.8</v>
      </c>
    </row>
    <row r="152" spans="1:8" ht="20.100000000000001" customHeight="1">
      <c r="A152" s="178" t="s">
        <v>90</v>
      </c>
      <c r="B152" s="21">
        <v>99</v>
      </c>
      <c r="C152" s="21">
        <v>99</v>
      </c>
      <c r="D152" s="35" t="s">
        <v>91</v>
      </c>
      <c r="E152" s="23">
        <v>990</v>
      </c>
      <c r="F152" s="173">
        <v>0</v>
      </c>
      <c r="G152" s="173">
        <v>202.4</v>
      </c>
      <c r="H152" s="24">
        <v>348.8</v>
      </c>
    </row>
    <row r="153" spans="1:8" ht="15.75">
      <c r="A153" s="71" t="s">
        <v>92</v>
      </c>
      <c r="B153" s="72"/>
      <c r="C153" s="72"/>
      <c r="D153" s="73"/>
      <c r="E153" s="74"/>
      <c r="F153" s="174">
        <f>F10+F61+F68+F74+F88+F112+F127+F133+F147</f>
        <v>22791.3</v>
      </c>
      <c r="G153" s="174">
        <f>G10+G61+G68+G74+G88+G112+G127+G133+G147</f>
        <v>8349.1</v>
      </c>
      <c r="H153" s="174">
        <f>H10+H61+H68+H74+H88+H112+H127+H133+H147</f>
        <v>7234</v>
      </c>
    </row>
    <row r="154" spans="1:8" ht="15.75">
      <c r="A154" s="75"/>
      <c r="B154" s="76"/>
      <c r="C154" s="76"/>
      <c r="D154" s="27"/>
      <c r="E154" s="77"/>
      <c r="F154" s="77"/>
      <c r="G154" s="77"/>
      <c r="H154" s="78"/>
    </row>
    <row r="155" spans="1:8" ht="12" customHeight="1">
      <c r="A155" s="80"/>
      <c r="B155" s="81"/>
      <c r="C155" s="81"/>
      <c r="D155" s="82"/>
      <c r="E155" s="83"/>
      <c r="F155" s="83"/>
      <c r="G155" s="83"/>
      <c r="H155" s="84"/>
    </row>
    <row r="156" spans="1:8" ht="12.75" customHeight="1">
      <c r="A156" s="75"/>
      <c r="B156" s="81"/>
      <c r="C156" s="81"/>
      <c r="D156" s="85"/>
      <c r="E156" s="83"/>
      <c r="F156" s="83"/>
      <c r="G156" s="83"/>
      <c r="H156" s="84"/>
    </row>
    <row r="157" spans="1:8" ht="12.75" customHeight="1">
      <c r="A157" s="75"/>
      <c r="B157" s="86"/>
      <c r="C157" s="86"/>
      <c r="D157" s="85"/>
      <c r="E157" s="83"/>
      <c r="F157" s="83"/>
      <c r="G157" s="83"/>
      <c r="H157" s="84"/>
    </row>
    <row r="158" spans="1:8" ht="12.75" customHeight="1">
      <c r="A158" s="75"/>
      <c r="B158" s="87"/>
      <c r="C158" s="87"/>
      <c r="D158" s="84"/>
      <c r="E158" s="87"/>
      <c r="F158" s="87"/>
      <c r="G158" s="87"/>
      <c r="H158" s="87"/>
    </row>
    <row r="159" spans="1:8" ht="14.25" customHeight="1">
      <c r="A159" s="75"/>
      <c r="B159" s="86"/>
      <c r="C159" s="86"/>
      <c r="D159" s="87"/>
      <c r="E159" s="83"/>
      <c r="F159" s="83"/>
      <c r="G159" s="83"/>
      <c r="H159" s="84"/>
    </row>
    <row r="160" spans="1:8" ht="15.75">
      <c r="A160" s="76"/>
      <c r="B160" s="88"/>
      <c r="C160" s="88"/>
      <c r="D160" s="84"/>
      <c r="E160" s="88"/>
      <c r="F160" s="88"/>
      <c r="G160" s="88"/>
      <c r="H160" s="88"/>
    </row>
    <row r="161" spans="1:1" ht="15.75">
      <c r="A161" s="89"/>
    </row>
    <row r="162" spans="1:1" ht="15.75">
      <c r="A162" s="89"/>
    </row>
    <row r="163" spans="1:1" ht="15">
      <c r="A163" s="90"/>
    </row>
    <row r="164" spans="1:1" ht="15">
      <c r="A164" s="91"/>
    </row>
    <row r="165" spans="1:1" ht="15">
      <c r="A165" s="90"/>
    </row>
  </sheetData>
  <autoFilter ref="A9:II153"/>
  <mergeCells count="10">
    <mergeCell ref="E1:H1"/>
    <mergeCell ref="D3:H3"/>
    <mergeCell ref="A5:H5"/>
    <mergeCell ref="F2:H2"/>
    <mergeCell ref="F8:H8"/>
    <mergeCell ref="A8:A9"/>
    <mergeCell ref="B8:B9"/>
    <mergeCell ref="C8:C9"/>
    <mergeCell ref="D8:D9"/>
    <mergeCell ref="E8:E9"/>
  </mergeCells>
  <printOptions horizontalCentered="1"/>
  <pageMargins left="0.78740157480314965" right="0" top="0" bottom="0" header="0.51181102362204722" footer="0.51181102362204722"/>
  <pageSetup paperSize="9" scale="66" fitToHeight="0" orientation="portrait" r:id="rId1"/>
  <headerFooter alignWithMargins="0"/>
  <ignoredErrors>
    <ignoredError sqref="H51 F51:G51 H63 F63:G63 F20:H20 F95:H95 G76:H7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0"/>
  <sheetViews>
    <sheetView showGridLines="0" view="pageBreakPreview" zoomScale="90" zoomScaleNormal="100" zoomScaleSheetLayoutView="90" workbookViewId="0">
      <selection activeCell="B103" sqref="B103"/>
    </sheetView>
  </sheetViews>
  <sheetFormatPr defaultColWidth="9.140625" defaultRowHeight="12.75"/>
  <cols>
    <col min="1" max="1" width="62.5703125" style="2" customWidth="1"/>
    <col min="2" max="2" width="16" style="114" customWidth="1"/>
    <col min="3" max="3" width="6.42578125" style="2" customWidth="1"/>
    <col min="4" max="4" width="5" style="2" customWidth="1"/>
    <col min="5" max="5" width="6" style="2" customWidth="1"/>
    <col min="6" max="6" width="11.7109375" style="2" customWidth="1"/>
    <col min="7" max="7" width="11.42578125" style="2" customWidth="1"/>
    <col min="8" max="8" width="12.85546875" style="2" customWidth="1"/>
    <col min="9" max="9" width="12.28515625" style="2" customWidth="1"/>
    <col min="10" max="245" width="9.140625" style="2" customWidth="1"/>
    <col min="246" max="16384" width="9.140625" style="2"/>
  </cols>
  <sheetData>
    <row r="1" spans="1:9">
      <c r="A1" s="92"/>
      <c r="B1" s="116"/>
      <c r="C1" s="92"/>
      <c r="D1" s="92"/>
      <c r="E1" s="300" t="s">
        <v>96</v>
      </c>
      <c r="F1" s="300"/>
      <c r="G1" s="300"/>
      <c r="H1" s="300"/>
    </row>
    <row r="2" spans="1:9" ht="39.75" customHeight="1">
      <c r="A2" s="92"/>
      <c r="B2" s="116"/>
      <c r="C2" s="153"/>
      <c r="D2" s="154"/>
      <c r="E2" s="154"/>
      <c r="F2" s="304" t="s">
        <v>180</v>
      </c>
      <c r="G2" s="305"/>
      <c r="H2" s="305"/>
    </row>
    <row r="3" spans="1:9">
      <c r="A3" s="92"/>
      <c r="B3" s="116"/>
      <c r="C3" s="92"/>
      <c r="D3" s="301" t="s">
        <v>186</v>
      </c>
      <c r="E3" s="302"/>
      <c r="F3" s="302"/>
      <c r="G3" s="302"/>
      <c r="H3" s="302"/>
    </row>
    <row r="4" spans="1:9">
      <c r="A4" s="92"/>
      <c r="B4" s="116"/>
      <c r="C4" s="92"/>
      <c r="D4" s="92"/>
      <c r="E4" s="92"/>
      <c r="F4" s="92"/>
      <c r="G4" s="92"/>
      <c r="H4" s="92"/>
    </row>
    <row r="5" spans="1:9" ht="50.25" customHeight="1">
      <c r="A5" s="303" t="s">
        <v>139</v>
      </c>
      <c r="B5" s="310"/>
      <c r="C5" s="310"/>
      <c r="D5" s="310"/>
      <c r="E5" s="310"/>
      <c r="F5" s="310"/>
      <c r="G5" s="310"/>
      <c r="H5" s="310"/>
    </row>
    <row r="6" spans="1:9" ht="21.75" customHeight="1">
      <c r="A6" s="115"/>
      <c r="B6" s="93"/>
      <c r="C6" s="115"/>
      <c r="D6" s="115"/>
      <c r="E6" s="115"/>
      <c r="F6" s="115"/>
      <c r="G6" s="115"/>
      <c r="H6" s="176" t="s">
        <v>97</v>
      </c>
    </row>
    <row r="7" spans="1:9" ht="21.75" customHeight="1">
      <c r="A7" s="314" t="s">
        <v>0</v>
      </c>
      <c r="B7" s="314" t="s">
        <v>3</v>
      </c>
      <c r="C7" s="314" t="s">
        <v>4</v>
      </c>
      <c r="D7" s="314" t="s">
        <v>1</v>
      </c>
      <c r="E7" s="314" t="s">
        <v>2</v>
      </c>
      <c r="F7" s="311" t="s">
        <v>5</v>
      </c>
      <c r="G7" s="312"/>
      <c r="H7" s="313"/>
    </row>
    <row r="8" spans="1:9" ht="21.75" customHeight="1">
      <c r="A8" s="315"/>
      <c r="B8" s="316"/>
      <c r="C8" s="316"/>
      <c r="D8" s="316"/>
      <c r="E8" s="316"/>
      <c r="F8" s="175" t="s">
        <v>134</v>
      </c>
      <c r="G8" s="175" t="s">
        <v>129</v>
      </c>
      <c r="H8" s="175" t="s">
        <v>132</v>
      </c>
    </row>
    <row r="9" spans="1:9" s="100" customFormat="1" ht="63.95" customHeight="1">
      <c r="A9" s="293" t="s">
        <v>159</v>
      </c>
      <c r="B9" s="6" t="s">
        <v>47</v>
      </c>
      <c r="C9" s="105" t="s">
        <v>7</v>
      </c>
      <c r="D9" s="106"/>
      <c r="E9" s="107"/>
      <c r="F9" s="193">
        <f>F10</f>
        <v>186</v>
      </c>
      <c r="G9" s="193">
        <f t="shared" ref="G9:H9" si="0">G10</f>
        <v>80</v>
      </c>
      <c r="H9" s="193">
        <f t="shared" si="0"/>
        <v>80</v>
      </c>
      <c r="I9" s="99"/>
    </row>
    <row r="10" spans="1:9" s="100" customFormat="1" ht="48" customHeight="1">
      <c r="A10" s="112" t="s">
        <v>48</v>
      </c>
      <c r="B10" s="6" t="s">
        <v>49</v>
      </c>
      <c r="C10" s="105" t="s">
        <v>7</v>
      </c>
      <c r="D10" s="106"/>
      <c r="E10" s="107"/>
      <c r="F10" s="193">
        <f t="shared" ref="F10:H11" si="1">F11</f>
        <v>186</v>
      </c>
      <c r="G10" s="193">
        <f t="shared" si="1"/>
        <v>80</v>
      </c>
      <c r="H10" s="108">
        <f t="shared" si="1"/>
        <v>80</v>
      </c>
      <c r="I10" s="99"/>
    </row>
    <row r="11" spans="1:9" s="100" customFormat="1" ht="32.1" customHeight="1">
      <c r="A11" s="178" t="s">
        <v>126</v>
      </c>
      <c r="B11" s="12" t="s">
        <v>49</v>
      </c>
      <c r="C11" s="95">
        <v>200</v>
      </c>
      <c r="D11" s="96"/>
      <c r="E11" s="97"/>
      <c r="F11" s="194">
        <f t="shared" si="1"/>
        <v>186</v>
      </c>
      <c r="G11" s="194">
        <f t="shared" si="1"/>
        <v>80</v>
      </c>
      <c r="H11" s="98">
        <f t="shared" si="1"/>
        <v>80</v>
      </c>
      <c r="I11" s="99"/>
    </row>
    <row r="12" spans="1:9" s="100" customFormat="1" ht="32.1" customHeight="1">
      <c r="A12" s="178" t="s">
        <v>18</v>
      </c>
      <c r="B12" s="22" t="s">
        <v>49</v>
      </c>
      <c r="C12" s="101">
        <v>240</v>
      </c>
      <c r="D12" s="102">
        <v>3</v>
      </c>
      <c r="E12" s="103">
        <v>9</v>
      </c>
      <c r="F12" s="195">
        <f>'Приложение 5'!F73</f>
        <v>186</v>
      </c>
      <c r="G12" s="195">
        <f>'Приложение 5'!G73</f>
        <v>80</v>
      </c>
      <c r="H12" s="104">
        <f>'Приложение 5'!H73</f>
        <v>80</v>
      </c>
      <c r="I12" s="99"/>
    </row>
    <row r="13" spans="1:9" s="110" customFormat="1" ht="31.5">
      <c r="A13" s="112" t="s">
        <v>160</v>
      </c>
      <c r="B13" s="17" t="s">
        <v>53</v>
      </c>
      <c r="C13" s="18"/>
      <c r="D13" s="15"/>
      <c r="E13" s="16"/>
      <c r="F13" s="196">
        <f>F14+F21</f>
        <v>1669.3</v>
      </c>
      <c r="G13" s="196">
        <f>G14+G21</f>
        <v>1028.8</v>
      </c>
      <c r="H13" s="19">
        <f>H14+H21</f>
        <v>1092</v>
      </c>
      <c r="I13" s="109"/>
    </row>
    <row r="14" spans="1:9" s="110" customFormat="1" ht="47.25">
      <c r="A14" s="112" t="s">
        <v>145</v>
      </c>
      <c r="B14" s="17" t="s">
        <v>54</v>
      </c>
      <c r="C14" s="18"/>
      <c r="D14" s="15"/>
      <c r="E14" s="16"/>
      <c r="F14" s="196">
        <f>F15+F18</f>
        <v>1324.8</v>
      </c>
      <c r="G14" s="196">
        <f>G15</f>
        <v>998.8</v>
      </c>
      <c r="H14" s="19">
        <f>H15</f>
        <v>1062</v>
      </c>
      <c r="I14" s="109"/>
    </row>
    <row r="15" spans="1:9" s="110" customFormat="1" ht="47.25">
      <c r="A15" s="112" t="s">
        <v>146</v>
      </c>
      <c r="B15" s="6" t="s">
        <v>55</v>
      </c>
      <c r="C15" s="18"/>
      <c r="D15" s="4"/>
      <c r="E15" s="5"/>
      <c r="F15" s="197">
        <f t="shared" ref="F15:H16" si="2">F16</f>
        <v>1324.8</v>
      </c>
      <c r="G15" s="197">
        <f t="shared" si="2"/>
        <v>998.8</v>
      </c>
      <c r="H15" s="8">
        <f t="shared" si="2"/>
        <v>1062</v>
      </c>
      <c r="I15" s="109"/>
    </row>
    <row r="16" spans="1:9" ht="32.1" customHeight="1">
      <c r="A16" s="178" t="s">
        <v>126</v>
      </c>
      <c r="B16" s="35" t="s">
        <v>55</v>
      </c>
      <c r="C16" s="23">
        <v>200</v>
      </c>
      <c r="D16" s="21"/>
      <c r="E16" s="21"/>
      <c r="F16" s="173">
        <f t="shared" si="2"/>
        <v>1324.8</v>
      </c>
      <c r="G16" s="173">
        <f t="shared" si="2"/>
        <v>998.8</v>
      </c>
      <c r="H16" s="24">
        <f t="shared" si="2"/>
        <v>1062</v>
      </c>
      <c r="I16" s="9"/>
    </row>
    <row r="17" spans="1:9" ht="32.1" customHeight="1">
      <c r="A17" s="178" t="s">
        <v>18</v>
      </c>
      <c r="B17" s="35" t="s">
        <v>55</v>
      </c>
      <c r="C17" s="23">
        <v>240</v>
      </c>
      <c r="D17" s="21">
        <v>4</v>
      </c>
      <c r="E17" s="21">
        <v>9</v>
      </c>
      <c r="F17" s="173">
        <f>'Приложение 5'!F80</f>
        <v>1324.8</v>
      </c>
      <c r="G17" s="173">
        <f>'Приложение 5'!G80</f>
        <v>998.8</v>
      </c>
      <c r="H17" s="24">
        <f>'Приложение 5'!H80</f>
        <v>1062</v>
      </c>
      <c r="I17" s="9"/>
    </row>
    <row r="18" spans="1:9" ht="61.5" customHeight="1">
      <c r="A18" s="178" t="s">
        <v>136</v>
      </c>
      <c r="B18" s="35" t="s">
        <v>181</v>
      </c>
      <c r="C18" s="18"/>
      <c r="D18" s="16"/>
      <c r="E18" s="16"/>
      <c r="F18" s="173">
        <f>F19</f>
        <v>0</v>
      </c>
      <c r="G18" s="173">
        <f t="shared" ref="G18:H19" si="3">G19</f>
        <v>0</v>
      </c>
      <c r="H18" s="24">
        <f t="shared" si="3"/>
        <v>0</v>
      </c>
      <c r="I18" s="9"/>
    </row>
    <row r="19" spans="1:9" ht="32.1" customHeight="1">
      <c r="A19" s="178" t="s">
        <v>126</v>
      </c>
      <c r="B19" s="35" t="s">
        <v>181</v>
      </c>
      <c r="C19" s="23">
        <v>200</v>
      </c>
      <c r="D19" s="21"/>
      <c r="E19" s="21"/>
      <c r="F19" s="173">
        <f>F20</f>
        <v>0</v>
      </c>
      <c r="G19" s="173">
        <f t="shared" si="3"/>
        <v>0</v>
      </c>
      <c r="H19" s="24">
        <f t="shared" si="3"/>
        <v>0</v>
      </c>
      <c r="I19" s="9"/>
    </row>
    <row r="20" spans="1:9" ht="32.1" customHeight="1">
      <c r="A20" s="178" t="s">
        <v>18</v>
      </c>
      <c r="B20" s="35" t="s">
        <v>181</v>
      </c>
      <c r="C20" s="23">
        <v>240</v>
      </c>
      <c r="D20" s="21">
        <v>4</v>
      </c>
      <c r="E20" s="21">
        <v>9</v>
      </c>
      <c r="F20" s="173">
        <f>'Приложение 5'!F83</f>
        <v>0</v>
      </c>
      <c r="G20" s="173">
        <v>0</v>
      </c>
      <c r="H20" s="24">
        <v>0</v>
      </c>
      <c r="I20" s="9"/>
    </row>
    <row r="21" spans="1:9" s="110" customFormat="1" ht="34.5" customHeight="1">
      <c r="A21" s="112" t="s">
        <v>147</v>
      </c>
      <c r="B21" s="46" t="s">
        <v>56</v>
      </c>
      <c r="C21" s="18"/>
      <c r="D21" s="16"/>
      <c r="E21" s="16"/>
      <c r="F21" s="196">
        <f t="shared" ref="F21:H23" si="4">F22</f>
        <v>344.5</v>
      </c>
      <c r="G21" s="196">
        <f t="shared" si="4"/>
        <v>30</v>
      </c>
      <c r="H21" s="19">
        <f t="shared" si="4"/>
        <v>30</v>
      </c>
      <c r="I21" s="109"/>
    </row>
    <row r="22" spans="1:9" s="110" customFormat="1" ht="46.5" customHeight="1">
      <c r="A22" s="112" t="s">
        <v>148</v>
      </c>
      <c r="B22" s="46" t="s">
        <v>57</v>
      </c>
      <c r="C22" s="18"/>
      <c r="D22" s="16"/>
      <c r="E22" s="16"/>
      <c r="F22" s="196">
        <f t="shared" si="4"/>
        <v>344.5</v>
      </c>
      <c r="G22" s="196">
        <f t="shared" si="4"/>
        <v>30</v>
      </c>
      <c r="H22" s="19">
        <f t="shared" si="4"/>
        <v>30</v>
      </c>
      <c r="I22" s="109"/>
    </row>
    <row r="23" spans="1:9" ht="32.1" customHeight="1">
      <c r="A23" s="178" t="s">
        <v>126</v>
      </c>
      <c r="B23" s="27" t="s">
        <v>57</v>
      </c>
      <c r="C23" s="23">
        <v>200</v>
      </c>
      <c r="D23" s="20"/>
      <c r="E23" s="21"/>
      <c r="F23" s="173">
        <f t="shared" si="4"/>
        <v>344.5</v>
      </c>
      <c r="G23" s="173">
        <f t="shared" si="4"/>
        <v>30</v>
      </c>
      <c r="H23" s="24">
        <f t="shared" si="4"/>
        <v>30</v>
      </c>
      <c r="I23" s="9"/>
    </row>
    <row r="24" spans="1:9" ht="32.1" customHeight="1">
      <c r="A24" s="178" t="s">
        <v>18</v>
      </c>
      <c r="B24" s="94" t="s">
        <v>57</v>
      </c>
      <c r="C24" s="23">
        <v>240</v>
      </c>
      <c r="D24" s="20">
        <v>4</v>
      </c>
      <c r="E24" s="21">
        <v>9</v>
      </c>
      <c r="F24" s="173">
        <f>'Приложение 5'!F87</f>
        <v>344.5</v>
      </c>
      <c r="G24" s="173">
        <f>'Приложение 5'!G87</f>
        <v>30</v>
      </c>
      <c r="H24" s="24">
        <f>'Приложение 5'!H87</f>
        <v>30</v>
      </c>
      <c r="I24" s="9"/>
    </row>
    <row r="25" spans="1:9" s="110" customFormat="1" ht="32.1" customHeight="1">
      <c r="A25" s="112" t="s">
        <v>161</v>
      </c>
      <c r="B25" s="6" t="s">
        <v>65</v>
      </c>
      <c r="C25" s="18" t="s">
        <v>7</v>
      </c>
      <c r="D25" s="15"/>
      <c r="E25" s="16"/>
      <c r="F25" s="196">
        <f>F26+F30+F34+F38</f>
        <v>1050</v>
      </c>
      <c r="G25" s="196">
        <f>G26+G30+G34+G38</f>
        <v>50</v>
      </c>
      <c r="H25" s="19">
        <f>H26+H30+H34+H38</f>
        <v>50</v>
      </c>
      <c r="I25" s="109"/>
    </row>
    <row r="26" spans="1:9" s="110" customFormat="1" ht="48" customHeight="1">
      <c r="A26" s="112" t="s">
        <v>162</v>
      </c>
      <c r="B26" s="6" t="s">
        <v>66</v>
      </c>
      <c r="C26" s="33"/>
      <c r="D26" s="4"/>
      <c r="E26" s="5"/>
      <c r="F26" s="197">
        <f t="shared" ref="F26:H28" si="5">F27</f>
        <v>590</v>
      </c>
      <c r="G26" s="197">
        <f t="shared" si="5"/>
        <v>30</v>
      </c>
      <c r="H26" s="19">
        <f t="shared" si="5"/>
        <v>30</v>
      </c>
      <c r="I26" s="109"/>
    </row>
    <row r="27" spans="1:9" s="110" customFormat="1" ht="48" customHeight="1">
      <c r="A27" s="112" t="s">
        <v>163</v>
      </c>
      <c r="B27" s="6" t="s">
        <v>67</v>
      </c>
      <c r="C27" s="18"/>
      <c r="D27" s="15"/>
      <c r="E27" s="16"/>
      <c r="F27" s="196">
        <f t="shared" si="5"/>
        <v>590</v>
      </c>
      <c r="G27" s="196">
        <f t="shared" si="5"/>
        <v>30</v>
      </c>
      <c r="H27" s="19">
        <f t="shared" si="5"/>
        <v>30</v>
      </c>
      <c r="I27" s="109"/>
    </row>
    <row r="28" spans="1:9" ht="32.1" customHeight="1">
      <c r="A28" s="178" t="s">
        <v>126</v>
      </c>
      <c r="B28" s="12" t="s">
        <v>67</v>
      </c>
      <c r="C28" s="13">
        <v>200</v>
      </c>
      <c r="D28" s="10"/>
      <c r="E28" s="11"/>
      <c r="F28" s="198">
        <f t="shared" si="5"/>
        <v>590</v>
      </c>
      <c r="G28" s="198">
        <f t="shared" si="5"/>
        <v>30</v>
      </c>
      <c r="H28" s="14">
        <f t="shared" si="5"/>
        <v>30</v>
      </c>
      <c r="I28" s="9"/>
    </row>
    <row r="29" spans="1:9" ht="32.1" customHeight="1">
      <c r="A29" s="178" t="s">
        <v>18</v>
      </c>
      <c r="B29" s="12" t="s">
        <v>67</v>
      </c>
      <c r="C29" s="13">
        <v>240</v>
      </c>
      <c r="D29" s="20">
        <v>5</v>
      </c>
      <c r="E29" s="21">
        <v>3</v>
      </c>
      <c r="F29" s="198">
        <f>'Приложение 5'!F99</f>
        <v>590</v>
      </c>
      <c r="G29" s="198">
        <f>'Приложение 5'!G99</f>
        <v>30</v>
      </c>
      <c r="H29" s="14">
        <f>'Приложение 5'!H99</f>
        <v>30</v>
      </c>
      <c r="I29" s="9"/>
    </row>
    <row r="30" spans="1:9" s="110" customFormat="1" ht="36.75" customHeight="1">
      <c r="A30" s="112" t="s">
        <v>164</v>
      </c>
      <c r="B30" s="6" t="s">
        <v>68</v>
      </c>
      <c r="C30" s="18"/>
      <c r="D30" s="4"/>
      <c r="E30" s="5"/>
      <c r="F30" s="197">
        <f t="shared" ref="F30:H32" si="6">F31</f>
        <v>23.3</v>
      </c>
      <c r="G30" s="197">
        <f t="shared" si="6"/>
        <v>0</v>
      </c>
      <c r="H30" s="19">
        <f t="shared" si="6"/>
        <v>0</v>
      </c>
      <c r="I30" s="109"/>
    </row>
    <row r="31" spans="1:9" s="110" customFormat="1" ht="48" customHeight="1">
      <c r="A31" s="112" t="s">
        <v>165</v>
      </c>
      <c r="B31" s="6" t="s">
        <v>69</v>
      </c>
      <c r="C31" s="33"/>
      <c r="D31" s="4"/>
      <c r="E31" s="5"/>
      <c r="F31" s="197">
        <f t="shared" si="6"/>
        <v>23.3</v>
      </c>
      <c r="G31" s="197">
        <f t="shared" si="6"/>
        <v>0</v>
      </c>
      <c r="H31" s="19">
        <f t="shared" si="6"/>
        <v>0</v>
      </c>
      <c r="I31" s="109"/>
    </row>
    <row r="32" spans="1:9" ht="30" customHeight="1">
      <c r="A32" s="178" t="s">
        <v>126</v>
      </c>
      <c r="B32" s="12" t="s">
        <v>69</v>
      </c>
      <c r="C32" s="23">
        <v>200</v>
      </c>
      <c r="D32" s="10"/>
      <c r="E32" s="11"/>
      <c r="F32" s="198">
        <f t="shared" si="6"/>
        <v>23.3</v>
      </c>
      <c r="G32" s="198">
        <f t="shared" si="6"/>
        <v>0</v>
      </c>
      <c r="H32" s="24">
        <f t="shared" si="6"/>
        <v>0</v>
      </c>
      <c r="I32" s="9"/>
    </row>
    <row r="33" spans="1:9" ht="30" customHeight="1">
      <c r="A33" s="178" t="s">
        <v>18</v>
      </c>
      <c r="B33" s="12" t="s">
        <v>69</v>
      </c>
      <c r="C33" s="13">
        <v>240</v>
      </c>
      <c r="D33" s="10">
        <v>5</v>
      </c>
      <c r="E33" s="11">
        <v>3</v>
      </c>
      <c r="F33" s="198">
        <f>'Приложение 5'!F103</f>
        <v>23.3</v>
      </c>
      <c r="G33" s="198"/>
      <c r="H33" s="24"/>
      <c r="I33" s="9"/>
    </row>
    <row r="34" spans="1:9" s="110" customFormat="1" ht="57.75" customHeight="1">
      <c r="A34" s="112" t="s">
        <v>166</v>
      </c>
      <c r="B34" s="6" t="s">
        <v>70</v>
      </c>
      <c r="C34" s="18"/>
      <c r="D34" s="4"/>
      <c r="E34" s="5"/>
      <c r="F34" s="197">
        <f t="shared" ref="F34:H36" si="7">F35</f>
        <v>5</v>
      </c>
      <c r="G34" s="197">
        <f t="shared" si="7"/>
        <v>10</v>
      </c>
      <c r="H34" s="19">
        <f t="shared" si="7"/>
        <v>10</v>
      </c>
      <c r="I34" s="109"/>
    </row>
    <row r="35" spans="1:9" s="110" customFormat="1" ht="63.95" customHeight="1">
      <c r="A35" s="112" t="s">
        <v>167</v>
      </c>
      <c r="B35" s="6" t="s">
        <v>71</v>
      </c>
      <c r="C35" s="18"/>
      <c r="D35" s="4"/>
      <c r="E35" s="5"/>
      <c r="F35" s="197">
        <f t="shared" si="7"/>
        <v>5</v>
      </c>
      <c r="G35" s="197">
        <f t="shared" si="7"/>
        <v>10</v>
      </c>
      <c r="H35" s="19">
        <f t="shared" si="7"/>
        <v>10</v>
      </c>
      <c r="I35" s="109"/>
    </row>
    <row r="36" spans="1:9" ht="32.1" customHeight="1">
      <c r="A36" s="178" t="s">
        <v>126</v>
      </c>
      <c r="B36" s="12" t="s">
        <v>71</v>
      </c>
      <c r="C36" s="28">
        <v>200</v>
      </c>
      <c r="D36" s="10"/>
      <c r="E36" s="11"/>
      <c r="F36" s="198">
        <f t="shared" si="7"/>
        <v>5</v>
      </c>
      <c r="G36" s="198">
        <f t="shared" si="7"/>
        <v>10</v>
      </c>
      <c r="H36" s="24">
        <f t="shared" si="7"/>
        <v>10</v>
      </c>
      <c r="I36" s="9"/>
    </row>
    <row r="37" spans="1:9" ht="32.1" customHeight="1">
      <c r="A37" s="178" t="s">
        <v>18</v>
      </c>
      <c r="B37" s="12" t="s">
        <v>71</v>
      </c>
      <c r="C37" s="23">
        <v>240</v>
      </c>
      <c r="D37" s="10">
        <v>5</v>
      </c>
      <c r="E37" s="11">
        <v>3</v>
      </c>
      <c r="F37" s="198">
        <f>'Приложение 5'!F107</f>
        <v>5</v>
      </c>
      <c r="G37" s="198">
        <f>'Приложение 5'!G107</f>
        <v>10</v>
      </c>
      <c r="H37" s="24">
        <f>'Приложение 5'!H107</f>
        <v>10</v>
      </c>
      <c r="I37" s="9"/>
    </row>
    <row r="38" spans="1:9" s="110" customFormat="1" ht="49.5" customHeight="1">
      <c r="A38" s="112" t="s">
        <v>168</v>
      </c>
      <c r="B38" s="6" t="s">
        <v>72</v>
      </c>
      <c r="C38" s="18"/>
      <c r="D38" s="4"/>
      <c r="E38" s="5"/>
      <c r="F38" s="197">
        <f t="shared" ref="F38:H40" si="8">F39</f>
        <v>431.7</v>
      </c>
      <c r="G38" s="197">
        <f t="shared" si="8"/>
        <v>10</v>
      </c>
      <c r="H38" s="19">
        <f t="shared" si="8"/>
        <v>10</v>
      </c>
      <c r="I38" s="109"/>
    </row>
    <row r="39" spans="1:9" s="110" customFormat="1" ht="63.95" customHeight="1">
      <c r="A39" s="112" t="s">
        <v>169</v>
      </c>
      <c r="B39" s="6" t="s">
        <v>73</v>
      </c>
      <c r="C39" s="18"/>
      <c r="D39" s="4"/>
      <c r="E39" s="5"/>
      <c r="F39" s="197">
        <f t="shared" si="8"/>
        <v>431.7</v>
      </c>
      <c r="G39" s="197">
        <f t="shared" si="8"/>
        <v>10</v>
      </c>
      <c r="H39" s="19">
        <f t="shared" si="8"/>
        <v>10</v>
      </c>
      <c r="I39" s="109"/>
    </row>
    <row r="40" spans="1:9" ht="32.1" customHeight="1">
      <c r="A40" s="178" t="s">
        <v>126</v>
      </c>
      <c r="B40" s="12" t="s">
        <v>73</v>
      </c>
      <c r="C40" s="23">
        <v>200</v>
      </c>
      <c r="D40" s="10"/>
      <c r="E40" s="11"/>
      <c r="F40" s="198">
        <f t="shared" si="8"/>
        <v>431.7</v>
      </c>
      <c r="G40" s="198">
        <f t="shared" si="8"/>
        <v>10</v>
      </c>
      <c r="H40" s="24">
        <f t="shared" si="8"/>
        <v>10</v>
      </c>
      <c r="I40" s="9"/>
    </row>
    <row r="41" spans="1:9" ht="32.1" customHeight="1">
      <c r="A41" s="178" t="s">
        <v>18</v>
      </c>
      <c r="B41" s="12" t="s">
        <v>73</v>
      </c>
      <c r="C41" s="23">
        <v>240</v>
      </c>
      <c r="D41" s="10">
        <v>5</v>
      </c>
      <c r="E41" s="11">
        <v>3</v>
      </c>
      <c r="F41" s="198">
        <f>'Приложение 5'!F111</f>
        <v>431.7</v>
      </c>
      <c r="G41" s="198">
        <f>'Приложение 5'!G111</f>
        <v>10</v>
      </c>
      <c r="H41" s="24">
        <f>'Приложение 5'!H111</f>
        <v>10</v>
      </c>
      <c r="I41" s="9"/>
    </row>
    <row r="42" spans="1:9" s="110" customFormat="1" ht="32.1" customHeight="1">
      <c r="A42" s="112" t="s">
        <v>170</v>
      </c>
      <c r="B42" s="6" t="s">
        <v>76</v>
      </c>
      <c r="C42" s="7" t="s">
        <v>7</v>
      </c>
      <c r="D42" s="4"/>
      <c r="E42" s="5"/>
      <c r="F42" s="197">
        <f>F43+F50</f>
        <v>8252.7000000000007</v>
      </c>
      <c r="G42" s="197">
        <f t="shared" ref="G42:H42" si="9">G43+G50</f>
        <v>1237.8</v>
      </c>
      <c r="H42" s="197">
        <f t="shared" si="9"/>
        <v>436.9</v>
      </c>
      <c r="I42" s="109"/>
    </row>
    <row r="43" spans="1:9" s="110" customFormat="1" ht="50.25" customHeight="1">
      <c r="A43" s="112" t="s">
        <v>171</v>
      </c>
      <c r="B43" s="6" t="s">
        <v>77</v>
      </c>
      <c r="C43" s="7"/>
      <c r="D43" s="4"/>
      <c r="E43" s="5"/>
      <c r="F43" s="197">
        <f>F44+F46+F48</f>
        <v>4607</v>
      </c>
      <c r="G43" s="197">
        <f>G44+G46+G48</f>
        <v>1237.8</v>
      </c>
      <c r="H43" s="19">
        <f>H44+H46+H48</f>
        <v>436.9</v>
      </c>
      <c r="I43" s="109"/>
    </row>
    <row r="44" spans="1:9" ht="63.95" customHeight="1">
      <c r="A44" s="178" t="s">
        <v>13</v>
      </c>
      <c r="B44" s="12" t="s">
        <v>77</v>
      </c>
      <c r="C44" s="54">
        <v>100</v>
      </c>
      <c r="D44" s="49"/>
      <c r="E44" s="50"/>
      <c r="F44" s="199">
        <f>F45</f>
        <v>634</v>
      </c>
      <c r="G44" s="199">
        <f>G45</f>
        <v>1237.8</v>
      </c>
      <c r="H44" s="59">
        <f>H45</f>
        <v>436.9</v>
      </c>
      <c r="I44" s="9"/>
    </row>
    <row r="45" spans="1:9" ht="15.95" customHeight="1">
      <c r="A45" s="181" t="s">
        <v>78</v>
      </c>
      <c r="B45" s="12" t="s">
        <v>77</v>
      </c>
      <c r="C45" s="58">
        <v>110</v>
      </c>
      <c r="D45" s="49">
        <v>8</v>
      </c>
      <c r="E45" s="50">
        <v>1</v>
      </c>
      <c r="F45" s="199">
        <f>'Приложение 5'!F117</f>
        <v>634</v>
      </c>
      <c r="G45" s="199">
        <f>'Приложение 5'!G117</f>
        <v>1237.8</v>
      </c>
      <c r="H45" s="59">
        <f>'Приложение 5'!H117</f>
        <v>436.9</v>
      </c>
      <c r="I45" s="9"/>
    </row>
    <row r="46" spans="1:9" ht="32.1" customHeight="1">
      <c r="A46" s="178" t="s">
        <v>126</v>
      </c>
      <c r="B46" s="12" t="s">
        <v>77</v>
      </c>
      <c r="C46" s="58">
        <v>200</v>
      </c>
      <c r="D46" s="49"/>
      <c r="E46" s="50"/>
      <c r="F46" s="199">
        <f>F47</f>
        <v>3967</v>
      </c>
      <c r="G46" s="199">
        <f>G47</f>
        <v>0</v>
      </c>
      <c r="H46" s="59">
        <f>H47</f>
        <v>0</v>
      </c>
      <c r="I46" s="9"/>
    </row>
    <row r="47" spans="1:9" ht="32.1" customHeight="1">
      <c r="A47" s="179" t="s">
        <v>18</v>
      </c>
      <c r="B47" s="12" t="s">
        <v>77</v>
      </c>
      <c r="C47" s="58">
        <v>240</v>
      </c>
      <c r="D47" s="49">
        <v>8</v>
      </c>
      <c r="E47" s="50">
        <v>1</v>
      </c>
      <c r="F47" s="199">
        <f>'Приложение 5'!F119</f>
        <v>3967</v>
      </c>
      <c r="G47" s="199">
        <v>0</v>
      </c>
      <c r="H47" s="59">
        <v>0</v>
      </c>
      <c r="I47" s="9"/>
    </row>
    <row r="48" spans="1:9" ht="15.95" customHeight="1">
      <c r="A48" s="178" t="s">
        <v>19</v>
      </c>
      <c r="B48" s="35" t="s">
        <v>77</v>
      </c>
      <c r="C48" s="58">
        <v>800</v>
      </c>
      <c r="D48" s="57"/>
      <c r="E48" s="50"/>
      <c r="F48" s="199">
        <f>F49</f>
        <v>6</v>
      </c>
      <c r="G48" s="199">
        <f>G49</f>
        <v>0</v>
      </c>
      <c r="H48" s="59">
        <f>H49</f>
        <v>0</v>
      </c>
      <c r="I48" s="9"/>
    </row>
    <row r="49" spans="1:9" ht="15.95" customHeight="1">
      <c r="A49" s="178" t="s">
        <v>20</v>
      </c>
      <c r="B49" s="35" t="s">
        <v>77</v>
      </c>
      <c r="C49" s="58">
        <v>850</v>
      </c>
      <c r="D49" s="57">
        <v>8</v>
      </c>
      <c r="E49" s="50">
        <v>1</v>
      </c>
      <c r="F49" s="199">
        <f>'Приложение 5'!F121</f>
        <v>6</v>
      </c>
      <c r="G49" s="199"/>
      <c r="H49" s="59"/>
      <c r="I49" s="9"/>
    </row>
    <row r="50" spans="1:9" s="110" customFormat="1" ht="49.5" customHeight="1">
      <c r="A50" s="112" t="s">
        <v>135</v>
      </c>
      <c r="B50" s="46" t="s">
        <v>79</v>
      </c>
      <c r="C50" s="18"/>
      <c r="D50" s="16"/>
      <c r="E50" s="5"/>
      <c r="F50" s="197">
        <f>F52+F54</f>
        <v>3645.7</v>
      </c>
      <c r="G50" s="197">
        <f>G52+G54</f>
        <v>0</v>
      </c>
      <c r="H50" s="19">
        <f>H52+H54</f>
        <v>0</v>
      </c>
      <c r="I50" s="109"/>
    </row>
    <row r="51" spans="1:9" ht="63.95" customHeight="1">
      <c r="A51" s="178" t="s">
        <v>13</v>
      </c>
      <c r="B51" s="35" t="s">
        <v>79</v>
      </c>
      <c r="C51" s="58">
        <v>100</v>
      </c>
      <c r="D51" s="57"/>
      <c r="E51" s="50"/>
      <c r="F51" s="199">
        <f>F52</f>
        <v>3391.7</v>
      </c>
      <c r="G51" s="199">
        <f>G52</f>
        <v>0</v>
      </c>
      <c r="H51" s="59">
        <f>H52</f>
        <v>0</v>
      </c>
      <c r="I51" s="9"/>
    </row>
    <row r="52" spans="1:9" ht="15.95" customHeight="1">
      <c r="A52" s="181" t="s">
        <v>78</v>
      </c>
      <c r="B52" s="35" t="s">
        <v>79</v>
      </c>
      <c r="C52" s="58">
        <v>110</v>
      </c>
      <c r="D52" s="57">
        <v>8</v>
      </c>
      <c r="E52" s="50">
        <v>1</v>
      </c>
      <c r="F52" s="199">
        <f>'Приложение 5'!F124</f>
        <v>3391.7</v>
      </c>
      <c r="G52" s="199">
        <v>0</v>
      </c>
      <c r="H52" s="59">
        <v>0</v>
      </c>
      <c r="I52" s="9"/>
    </row>
    <row r="53" spans="1:9" ht="32.1" customHeight="1">
      <c r="A53" s="178" t="s">
        <v>126</v>
      </c>
      <c r="B53" s="35" t="s">
        <v>79</v>
      </c>
      <c r="C53" s="58">
        <v>200</v>
      </c>
      <c r="D53" s="57"/>
      <c r="E53" s="57"/>
      <c r="F53" s="200">
        <f>F54</f>
        <v>254</v>
      </c>
      <c r="G53" s="200">
        <f>G54</f>
        <v>0</v>
      </c>
      <c r="H53" s="59">
        <f>H54</f>
        <v>0</v>
      </c>
      <c r="I53" s="9"/>
    </row>
    <row r="54" spans="1:9" ht="32.1" customHeight="1">
      <c r="A54" s="179" t="s">
        <v>18</v>
      </c>
      <c r="B54" s="35" t="s">
        <v>79</v>
      </c>
      <c r="C54" s="58">
        <v>240</v>
      </c>
      <c r="D54" s="57">
        <v>8</v>
      </c>
      <c r="E54" s="57">
        <v>1</v>
      </c>
      <c r="F54" s="200">
        <f>'Приложение 5'!F126</f>
        <v>254</v>
      </c>
      <c r="G54" s="200">
        <v>0</v>
      </c>
      <c r="H54" s="59">
        <v>0</v>
      </c>
      <c r="I54" s="9"/>
    </row>
    <row r="55" spans="1:9" s="110" customFormat="1" ht="36.75" customHeight="1">
      <c r="A55" s="294" t="s">
        <v>157</v>
      </c>
      <c r="B55" s="177" t="s">
        <v>87</v>
      </c>
      <c r="C55" s="18" t="s">
        <v>7</v>
      </c>
      <c r="D55" s="16"/>
      <c r="E55" s="16"/>
      <c r="F55" s="196">
        <f>F56+F64</f>
        <v>4769.7</v>
      </c>
      <c r="G55" s="196">
        <f t="shared" ref="G55:H55" si="10">G56+G64</f>
        <v>1188.2</v>
      </c>
      <c r="H55" s="201">
        <f t="shared" si="10"/>
        <v>436.9</v>
      </c>
      <c r="I55" s="109"/>
    </row>
    <row r="56" spans="1:9" s="110" customFormat="1" ht="39" customHeight="1">
      <c r="A56" s="112" t="s">
        <v>172</v>
      </c>
      <c r="B56" s="6" t="s">
        <v>88</v>
      </c>
      <c r="C56" s="7"/>
      <c r="D56" s="4"/>
      <c r="E56" s="5"/>
      <c r="F56" s="197">
        <f>F57+F59+F61</f>
        <v>2904.6</v>
      </c>
      <c r="G56" s="197">
        <f>G58</f>
        <v>1188.2</v>
      </c>
      <c r="H56" s="19">
        <f>H58</f>
        <v>436.9</v>
      </c>
      <c r="I56" s="109"/>
    </row>
    <row r="57" spans="1:9" ht="63">
      <c r="A57" s="178" t="s">
        <v>13</v>
      </c>
      <c r="B57" s="12" t="s">
        <v>88</v>
      </c>
      <c r="C57" s="58">
        <v>100</v>
      </c>
      <c r="D57" s="49"/>
      <c r="E57" s="50"/>
      <c r="F57" s="199">
        <f>F58</f>
        <v>525.5</v>
      </c>
      <c r="G57" s="199">
        <f>G63</f>
        <v>0</v>
      </c>
      <c r="H57" s="59">
        <f>H63</f>
        <v>0</v>
      </c>
      <c r="I57" s="9"/>
    </row>
    <row r="58" spans="1:9" ht="18.75">
      <c r="A58" s="181" t="s">
        <v>78</v>
      </c>
      <c r="B58" s="94" t="s">
        <v>88</v>
      </c>
      <c r="C58" s="23">
        <v>110</v>
      </c>
      <c r="D58" s="57">
        <v>11</v>
      </c>
      <c r="E58" s="57">
        <v>2</v>
      </c>
      <c r="F58" s="200">
        <f>'Приложение 5'!F138</f>
        <v>525.5</v>
      </c>
      <c r="G58" s="200">
        <f>'Приложение 5'!G138</f>
        <v>1188.2</v>
      </c>
      <c r="H58" s="24">
        <f>'Приложение 5'!H138</f>
        <v>436.9</v>
      </c>
      <c r="I58" s="9"/>
    </row>
    <row r="59" spans="1:9" ht="31.5">
      <c r="A59" s="178" t="s">
        <v>126</v>
      </c>
      <c r="B59" s="12" t="s">
        <v>88</v>
      </c>
      <c r="C59" s="58">
        <v>200</v>
      </c>
      <c r="D59" s="49"/>
      <c r="E59" s="50"/>
      <c r="F59" s="199">
        <f>F60</f>
        <v>2283.1</v>
      </c>
      <c r="G59" s="199">
        <f t="shared" ref="G59:H59" si="11">G60</f>
        <v>0</v>
      </c>
      <c r="H59" s="199">
        <f t="shared" si="11"/>
        <v>0</v>
      </c>
      <c r="I59" s="9"/>
    </row>
    <row r="60" spans="1:9" ht="31.5">
      <c r="A60" s="179" t="s">
        <v>18</v>
      </c>
      <c r="B60" s="94" t="s">
        <v>88</v>
      </c>
      <c r="C60" s="23">
        <v>240</v>
      </c>
      <c r="D60" s="57">
        <v>11</v>
      </c>
      <c r="E60" s="57">
        <v>2</v>
      </c>
      <c r="F60" s="200">
        <f>'Приложение 5'!F140</f>
        <v>2283.1</v>
      </c>
      <c r="G60" s="200">
        <v>0</v>
      </c>
      <c r="H60" s="24">
        <v>0</v>
      </c>
      <c r="I60" s="9"/>
    </row>
    <row r="61" spans="1:9" ht="18.75">
      <c r="A61" s="178" t="s">
        <v>19</v>
      </c>
      <c r="B61" s="12" t="s">
        <v>88</v>
      </c>
      <c r="C61" s="58">
        <v>800</v>
      </c>
      <c r="D61" s="49"/>
      <c r="E61" s="50"/>
      <c r="F61" s="199">
        <f>'Приложение 5'!F141</f>
        <v>96</v>
      </c>
      <c r="G61" s="199">
        <f t="shared" ref="G61:H61" si="12">G63</f>
        <v>0</v>
      </c>
      <c r="H61" s="199">
        <f t="shared" si="12"/>
        <v>0</v>
      </c>
      <c r="I61" s="9"/>
    </row>
    <row r="62" spans="1:9" ht="23.25" customHeight="1">
      <c r="A62" s="182" t="s">
        <v>39</v>
      </c>
      <c r="B62" s="12" t="s">
        <v>88</v>
      </c>
      <c r="C62" s="58">
        <v>830</v>
      </c>
      <c r="D62" s="49"/>
      <c r="E62" s="50"/>
      <c r="F62" s="199">
        <f>'Приложение 5'!F142</f>
        <v>0</v>
      </c>
      <c r="G62" s="199">
        <v>0</v>
      </c>
      <c r="H62" s="199">
        <v>0</v>
      </c>
      <c r="I62" s="9"/>
    </row>
    <row r="63" spans="1:9" ht="18.75">
      <c r="A63" s="178" t="s">
        <v>20</v>
      </c>
      <c r="B63" s="94" t="s">
        <v>88</v>
      </c>
      <c r="C63" s="23">
        <v>850</v>
      </c>
      <c r="D63" s="57">
        <v>11</v>
      </c>
      <c r="E63" s="57">
        <v>2</v>
      </c>
      <c r="F63" s="200">
        <f>'Приложение 5'!F143</f>
        <v>96</v>
      </c>
      <c r="G63" s="200">
        <v>0</v>
      </c>
      <c r="H63" s="24">
        <v>0</v>
      </c>
      <c r="I63" s="9"/>
    </row>
    <row r="64" spans="1:9" s="110" customFormat="1" ht="63">
      <c r="A64" s="112" t="s">
        <v>135</v>
      </c>
      <c r="B64" s="46" t="s">
        <v>142</v>
      </c>
      <c r="C64" s="18"/>
      <c r="D64" s="16"/>
      <c r="E64" s="5"/>
      <c r="F64" s="197">
        <f>F65</f>
        <v>1865.1</v>
      </c>
      <c r="G64" s="197">
        <f t="shared" ref="G64:H64" si="13">G65</f>
        <v>0</v>
      </c>
      <c r="H64" s="197">
        <f t="shared" si="13"/>
        <v>0</v>
      </c>
      <c r="I64" s="109"/>
    </row>
    <row r="65" spans="1:9" ht="63">
      <c r="A65" s="178" t="s">
        <v>13</v>
      </c>
      <c r="B65" s="35" t="s">
        <v>142</v>
      </c>
      <c r="C65" s="58">
        <v>100</v>
      </c>
      <c r="D65" s="57"/>
      <c r="E65" s="50"/>
      <c r="F65" s="199">
        <f>F66</f>
        <v>1865.1</v>
      </c>
      <c r="G65" s="199">
        <f>G66</f>
        <v>0</v>
      </c>
      <c r="H65" s="59">
        <f>H66</f>
        <v>0</v>
      </c>
      <c r="I65" s="9"/>
    </row>
    <row r="66" spans="1:9" ht="18.75">
      <c r="A66" s="181" t="s">
        <v>78</v>
      </c>
      <c r="B66" s="35" t="s">
        <v>142</v>
      </c>
      <c r="C66" s="58">
        <v>110</v>
      </c>
      <c r="D66" s="57">
        <v>11</v>
      </c>
      <c r="E66" s="50">
        <v>2</v>
      </c>
      <c r="F66" s="199">
        <f>'Приложение 5'!F146</f>
        <v>1865.1</v>
      </c>
      <c r="G66" s="199">
        <v>0</v>
      </c>
      <c r="H66" s="59">
        <v>0</v>
      </c>
      <c r="I66" s="9"/>
    </row>
    <row r="67" spans="1:9" s="110" customFormat="1" ht="18.75">
      <c r="A67" s="112" t="s">
        <v>9</v>
      </c>
      <c r="B67" s="6" t="s">
        <v>10</v>
      </c>
      <c r="C67" s="7" t="s">
        <v>7</v>
      </c>
      <c r="D67" s="4"/>
      <c r="E67" s="5"/>
      <c r="F67" s="197">
        <f>F68+F71+F76+F79+F82+F88+F91+F94+F100+F103+F108+F111+F115+F97</f>
        <v>6863.6000000000013</v>
      </c>
      <c r="G67" s="197">
        <f>G68+G71+G76+G79+G82+G88+G91+G94+G100+G103+G108+G111+G115+G97</f>
        <v>4764.3</v>
      </c>
      <c r="H67" s="197">
        <f>H68+H71+H76+H79+H82+H88+H91+H94+H100+H103+H108+H111+H115+H97</f>
        <v>5138.2000000000007</v>
      </c>
      <c r="I67" s="109"/>
    </row>
    <row r="68" spans="1:9" s="110" customFormat="1" ht="32.1" customHeight="1">
      <c r="A68" s="112" t="s">
        <v>22</v>
      </c>
      <c r="B68" s="6" t="s">
        <v>23</v>
      </c>
      <c r="C68" s="7"/>
      <c r="D68" s="4"/>
      <c r="E68" s="5"/>
      <c r="F68" s="197">
        <f>F69</f>
        <v>1796.6</v>
      </c>
      <c r="G68" s="197">
        <f>G69</f>
        <v>3386.4</v>
      </c>
      <c r="H68" s="8">
        <f>H69</f>
        <v>3608.6</v>
      </c>
      <c r="I68" s="109"/>
    </row>
    <row r="69" spans="1:9" ht="63.95" customHeight="1">
      <c r="A69" s="178" t="s">
        <v>13</v>
      </c>
      <c r="B69" s="12" t="s">
        <v>23</v>
      </c>
      <c r="C69" s="13">
        <v>100</v>
      </c>
      <c r="D69" s="10"/>
      <c r="E69" s="11"/>
      <c r="F69" s="198">
        <f t="shared" ref="F69:H69" si="14">F70</f>
        <v>1796.6</v>
      </c>
      <c r="G69" s="198">
        <f t="shared" si="14"/>
        <v>3386.4</v>
      </c>
      <c r="H69" s="14">
        <f t="shared" si="14"/>
        <v>3608.6</v>
      </c>
      <c r="I69" s="9"/>
    </row>
    <row r="70" spans="1:9" ht="32.1" customHeight="1">
      <c r="A70" s="178" t="s">
        <v>14</v>
      </c>
      <c r="B70" s="12" t="s">
        <v>23</v>
      </c>
      <c r="C70" s="13">
        <v>120</v>
      </c>
      <c r="D70" s="10">
        <v>1</v>
      </c>
      <c r="E70" s="11">
        <v>4</v>
      </c>
      <c r="F70" s="198">
        <f>'Приложение 5'!F23</f>
        <v>1796.6</v>
      </c>
      <c r="G70" s="198">
        <f>'Приложение 5'!G23</f>
        <v>3386.4</v>
      </c>
      <c r="H70" s="14">
        <f>'Приложение 5'!H23</f>
        <v>3608.6</v>
      </c>
      <c r="I70" s="9"/>
    </row>
    <row r="71" spans="1:9" ht="15.95" customHeight="1">
      <c r="A71" s="112" t="s">
        <v>16</v>
      </c>
      <c r="B71" s="6" t="s">
        <v>17</v>
      </c>
      <c r="C71" s="7" t="s">
        <v>7</v>
      </c>
      <c r="D71" s="4"/>
      <c r="E71" s="5"/>
      <c r="F71" s="197">
        <f>F72+F74</f>
        <v>1861.9</v>
      </c>
      <c r="G71" s="197">
        <f>G72+G74</f>
        <v>0</v>
      </c>
      <c r="H71" s="8">
        <f>H72+H74</f>
        <v>0</v>
      </c>
      <c r="I71" s="9"/>
    </row>
    <row r="72" spans="1:9" ht="32.1" customHeight="1">
      <c r="A72" s="178" t="s">
        <v>126</v>
      </c>
      <c r="B72" s="94" t="s">
        <v>17</v>
      </c>
      <c r="C72" s="23">
        <v>200</v>
      </c>
      <c r="D72" s="21"/>
      <c r="E72" s="21"/>
      <c r="F72" s="173">
        <f>F73</f>
        <v>1591.3</v>
      </c>
      <c r="G72" s="173">
        <f>G73</f>
        <v>0</v>
      </c>
      <c r="H72" s="24">
        <f>H73</f>
        <v>0</v>
      </c>
      <c r="I72" s="9"/>
    </row>
    <row r="73" spans="1:9" ht="32.1" customHeight="1">
      <c r="A73" s="178" t="s">
        <v>18</v>
      </c>
      <c r="B73" s="94" t="s">
        <v>17</v>
      </c>
      <c r="C73" s="23">
        <v>240</v>
      </c>
      <c r="D73" s="21">
        <v>1</v>
      </c>
      <c r="E73" s="21">
        <v>4</v>
      </c>
      <c r="F73" s="173">
        <f>'Приложение 5'!F26</f>
        <v>1591.3</v>
      </c>
      <c r="G73" s="173">
        <v>0</v>
      </c>
      <c r="H73" s="24">
        <v>0</v>
      </c>
      <c r="I73" s="9"/>
    </row>
    <row r="74" spans="1:9" ht="15.95" customHeight="1">
      <c r="A74" s="178" t="s">
        <v>19</v>
      </c>
      <c r="B74" s="94" t="s">
        <v>17</v>
      </c>
      <c r="C74" s="23">
        <v>800</v>
      </c>
      <c r="D74" s="21"/>
      <c r="E74" s="21"/>
      <c r="F74" s="173">
        <f>F75</f>
        <v>270.60000000000002</v>
      </c>
      <c r="G74" s="173">
        <f>G75</f>
        <v>0</v>
      </c>
      <c r="H74" s="24">
        <f>H75</f>
        <v>0</v>
      </c>
      <c r="I74" s="9"/>
    </row>
    <row r="75" spans="1:9" ht="15.95" customHeight="1">
      <c r="A75" s="178" t="s">
        <v>20</v>
      </c>
      <c r="B75" s="94" t="s">
        <v>17</v>
      </c>
      <c r="C75" s="23">
        <v>850</v>
      </c>
      <c r="D75" s="21">
        <v>1</v>
      </c>
      <c r="E75" s="21">
        <v>4</v>
      </c>
      <c r="F75" s="173">
        <f>'Приложение 5'!F28</f>
        <v>270.60000000000002</v>
      </c>
      <c r="G75" s="173"/>
      <c r="H75" s="24"/>
      <c r="I75" s="9"/>
    </row>
    <row r="76" spans="1:9" s="110" customFormat="1" ht="32.1" customHeight="1">
      <c r="A76" s="112" t="s">
        <v>100</v>
      </c>
      <c r="B76" s="111" t="s">
        <v>25</v>
      </c>
      <c r="C76" s="18"/>
      <c r="D76" s="16"/>
      <c r="E76" s="16"/>
      <c r="F76" s="196">
        <f t="shared" ref="F76:H77" si="15">F77</f>
        <v>24.1</v>
      </c>
      <c r="G76" s="196">
        <f t="shared" si="15"/>
        <v>24.1</v>
      </c>
      <c r="H76" s="19">
        <f t="shared" si="15"/>
        <v>24.1</v>
      </c>
      <c r="I76" s="109"/>
    </row>
    <row r="77" spans="1:9" ht="15.95" customHeight="1">
      <c r="A77" s="178" t="s">
        <v>26</v>
      </c>
      <c r="B77" s="94" t="s">
        <v>25</v>
      </c>
      <c r="C77" s="23">
        <v>500</v>
      </c>
      <c r="D77" s="21"/>
      <c r="E77" s="21"/>
      <c r="F77" s="173">
        <f t="shared" si="15"/>
        <v>24.1</v>
      </c>
      <c r="G77" s="173">
        <f t="shared" si="15"/>
        <v>24.1</v>
      </c>
      <c r="H77" s="24">
        <f t="shared" si="15"/>
        <v>24.1</v>
      </c>
      <c r="I77" s="9"/>
    </row>
    <row r="78" spans="1:9" ht="15" customHeight="1">
      <c r="A78" s="178" t="s">
        <v>27</v>
      </c>
      <c r="B78" s="94" t="s">
        <v>25</v>
      </c>
      <c r="C78" s="23">
        <v>540</v>
      </c>
      <c r="D78" s="21">
        <v>1</v>
      </c>
      <c r="E78" s="21">
        <v>6</v>
      </c>
      <c r="F78" s="173">
        <f>'Приложение 5'!F39</f>
        <v>24.1</v>
      </c>
      <c r="G78" s="173">
        <f>'Приложение 5'!G39</f>
        <v>24.1</v>
      </c>
      <c r="H78" s="24">
        <f>'Приложение 5'!H39</f>
        <v>24.1</v>
      </c>
      <c r="I78" s="9"/>
    </row>
    <row r="79" spans="1:9" s="110" customFormat="1" ht="31.5" hidden="1" customHeight="1">
      <c r="A79" s="112" t="s">
        <v>35</v>
      </c>
      <c r="B79" s="111" t="s">
        <v>36</v>
      </c>
      <c r="C79" s="18" t="s">
        <v>7</v>
      </c>
      <c r="D79" s="16"/>
      <c r="E79" s="16"/>
      <c r="F79" s="196">
        <f t="shared" ref="F79:H80" si="16">F80</f>
        <v>0</v>
      </c>
      <c r="G79" s="196">
        <f t="shared" si="16"/>
        <v>0</v>
      </c>
      <c r="H79" s="19">
        <f t="shared" si="16"/>
        <v>0</v>
      </c>
      <c r="I79" s="109"/>
    </row>
    <row r="80" spans="1:9" ht="31.5" hidden="1" customHeight="1">
      <c r="A80" s="178" t="s">
        <v>126</v>
      </c>
      <c r="B80" s="94" t="s">
        <v>36</v>
      </c>
      <c r="C80" s="23">
        <v>200</v>
      </c>
      <c r="D80" s="21"/>
      <c r="E80" s="21"/>
      <c r="F80" s="173">
        <f t="shared" si="16"/>
        <v>0</v>
      </c>
      <c r="G80" s="173">
        <f t="shared" si="16"/>
        <v>0</v>
      </c>
      <c r="H80" s="24">
        <f t="shared" si="16"/>
        <v>0</v>
      </c>
      <c r="I80" s="9"/>
    </row>
    <row r="81" spans="1:9" ht="31.5" hidden="1" customHeight="1">
      <c r="A81" s="178" t="s">
        <v>18</v>
      </c>
      <c r="B81" s="94" t="s">
        <v>36</v>
      </c>
      <c r="C81" s="23">
        <v>240</v>
      </c>
      <c r="D81" s="21">
        <v>1</v>
      </c>
      <c r="E81" s="21">
        <v>13</v>
      </c>
      <c r="F81" s="173"/>
      <c r="G81" s="173"/>
      <c r="H81" s="24"/>
      <c r="I81" s="9"/>
    </row>
    <row r="82" spans="1:9" s="110" customFormat="1" ht="18.75">
      <c r="A82" s="112" t="s">
        <v>37</v>
      </c>
      <c r="B82" s="17" t="s">
        <v>38</v>
      </c>
      <c r="C82" s="7" t="s">
        <v>7</v>
      </c>
      <c r="D82" s="16"/>
      <c r="E82" s="16"/>
      <c r="F82" s="196">
        <f>F83+F85</f>
        <v>289.60000000000002</v>
      </c>
      <c r="G82" s="196">
        <f>G83+G85</f>
        <v>5</v>
      </c>
      <c r="H82" s="19">
        <f>H83+H85</f>
        <v>5</v>
      </c>
      <c r="I82" s="109"/>
    </row>
    <row r="83" spans="1:9" ht="32.1" customHeight="1">
      <c r="A83" s="178" t="s">
        <v>126</v>
      </c>
      <c r="B83" s="22" t="s">
        <v>38</v>
      </c>
      <c r="C83" s="13">
        <v>200</v>
      </c>
      <c r="D83" s="21"/>
      <c r="E83" s="21"/>
      <c r="F83" s="173">
        <f>F84</f>
        <v>114.7</v>
      </c>
      <c r="G83" s="173">
        <f>G84</f>
        <v>0</v>
      </c>
      <c r="H83" s="24">
        <f>H84</f>
        <v>0</v>
      </c>
      <c r="I83" s="9"/>
    </row>
    <row r="84" spans="1:9" ht="32.1" customHeight="1">
      <c r="A84" s="178" t="s">
        <v>18</v>
      </c>
      <c r="B84" s="22" t="s">
        <v>38</v>
      </c>
      <c r="C84" s="13">
        <v>240</v>
      </c>
      <c r="D84" s="21">
        <v>1</v>
      </c>
      <c r="E84" s="21">
        <v>13</v>
      </c>
      <c r="F84" s="198">
        <f>'Приложение 5'!F57</f>
        <v>114.7</v>
      </c>
      <c r="G84" s="198">
        <v>0</v>
      </c>
      <c r="H84" s="14">
        <v>0</v>
      </c>
      <c r="I84" s="9"/>
    </row>
    <row r="85" spans="1:9" ht="15.95" customHeight="1">
      <c r="A85" s="178" t="s">
        <v>19</v>
      </c>
      <c r="B85" s="22" t="s">
        <v>38</v>
      </c>
      <c r="C85" s="13">
        <v>800</v>
      </c>
      <c r="D85" s="21">
        <v>1</v>
      </c>
      <c r="E85" s="21">
        <v>13</v>
      </c>
      <c r="F85" s="173">
        <f>F86+F87</f>
        <v>174.9</v>
      </c>
      <c r="G85" s="173">
        <f>G86+G87</f>
        <v>5</v>
      </c>
      <c r="H85" s="24">
        <f>H86+H87</f>
        <v>5</v>
      </c>
      <c r="I85" s="9"/>
    </row>
    <row r="86" spans="1:9" ht="15.95" customHeight="1">
      <c r="A86" s="178" t="s">
        <v>39</v>
      </c>
      <c r="B86" s="22" t="s">
        <v>38</v>
      </c>
      <c r="C86" s="13">
        <v>830</v>
      </c>
      <c r="D86" s="21">
        <v>1</v>
      </c>
      <c r="E86" s="21">
        <v>13</v>
      </c>
      <c r="F86" s="173">
        <f>'Приложение 5'!F59</f>
        <v>169.9</v>
      </c>
      <c r="G86" s="173">
        <v>0</v>
      </c>
      <c r="H86" s="24">
        <v>0</v>
      </c>
      <c r="I86" s="9"/>
    </row>
    <row r="87" spans="1:9" ht="15.95" customHeight="1">
      <c r="A87" s="178" t="s">
        <v>20</v>
      </c>
      <c r="B87" s="22" t="s">
        <v>38</v>
      </c>
      <c r="C87" s="13">
        <v>850</v>
      </c>
      <c r="D87" s="21">
        <v>1</v>
      </c>
      <c r="E87" s="21">
        <v>13</v>
      </c>
      <c r="F87" s="173">
        <f>'Приложение 5'!F60</f>
        <v>5</v>
      </c>
      <c r="G87" s="173">
        <f>'Приложение 5'!G55</f>
        <v>5</v>
      </c>
      <c r="H87" s="24">
        <f>'Приложение 5'!H55</f>
        <v>5</v>
      </c>
      <c r="I87" s="9"/>
    </row>
    <row r="88" spans="1:9" s="110" customFormat="1" ht="32.1" customHeight="1">
      <c r="A88" s="112" t="s">
        <v>84</v>
      </c>
      <c r="B88" s="6" t="s">
        <v>124</v>
      </c>
      <c r="C88" s="7" t="s">
        <v>7</v>
      </c>
      <c r="D88" s="4"/>
      <c r="E88" s="5"/>
      <c r="F88" s="197">
        <f t="shared" ref="F88:H89" si="17">F89</f>
        <v>170.6</v>
      </c>
      <c r="G88" s="197">
        <f t="shared" si="17"/>
        <v>160</v>
      </c>
      <c r="H88" s="8">
        <f t="shared" si="17"/>
        <v>160</v>
      </c>
      <c r="I88" s="109"/>
    </row>
    <row r="89" spans="1:9" ht="15.95" customHeight="1">
      <c r="A89" s="179" t="s">
        <v>85</v>
      </c>
      <c r="B89" s="12" t="s">
        <v>124</v>
      </c>
      <c r="C89" s="54">
        <v>300</v>
      </c>
      <c r="D89" s="49"/>
      <c r="E89" s="50"/>
      <c r="F89" s="199">
        <f t="shared" si="17"/>
        <v>170.6</v>
      </c>
      <c r="G89" s="199">
        <f t="shared" si="17"/>
        <v>160</v>
      </c>
      <c r="H89" s="55">
        <f t="shared" si="17"/>
        <v>160</v>
      </c>
      <c r="I89" s="9"/>
    </row>
    <row r="90" spans="1:9" ht="31.5" customHeight="1">
      <c r="A90" s="178" t="s">
        <v>128</v>
      </c>
      <c r="B90" s="12" t="s">
        <v>124</v>
      </c>
      <c r="C90" s="54">
        <v>320</v>
      </c>
      <c r="D90" s="49">
        <v>10</v>
      </c>
      <c r="E90" s="50">
        <v>1</v>
      </c>
      <c r="F90" s="199">
        <f>'Приложение 5'!F132</f>
        <v>170.6</v>
      </c>
      <c r="G90" s="199">
        <f>'Приложение 5'!G132</f>
        <v>160</v>
      </c>
      <c r="H90" s="55">
        <f>'Приложение 5'!H132</f>
        <v>160</v>
      </c>
      <c r="I90" s="9"/>
    </row>
    <row r="91" spans="1:9" s="110" customFormat="1" ht="15.95" customHeight="1">
      <c r="A91" s="112" t="s">
        <v>11</v>
      </c>
      <c r="B91" s="6" t="s">
        <v>12</v>
      </c>
      <c r="C91" s="7" t="s">
        <v>7</v>
      </c>
      <c r="D91" s="4"/>
      <c r="E91" s="5"/>
      <c r="F91" s="197">
        <f t="shared" ref="F91:H92" si="18">F92</f>
        <v>718.5</v>
      </c>
      <c r="G91" s="197">
        <f t="shared" si="18"/>
        <v>718.3</v>
      </c>
      <c r="H91" s="8">
        <f t="shared" si="18"/>
        <v>718.3</v>
      </c>
      <c r="I91" s="109"/>
    </row>
    <row r="92" spans="1:9" ht="63.95" customHeight="1">
      <c r="A92" s="178" t="s">
        <v>13</v>
      </c>
      <c r="B92" s="12" t="s">
        <v>12</v>
      </c>
      <c r="C92" s="13">
        <v>100</v>
      </c>
      <c r="D92" s="10"/>
      <c r="E92" s="11"/>
      <c r="F92" s="198">
        <f t="shared" si="18"/>
        <v>718.5</v>
      </c>
      <c r="G92" s="198">
        <f t="shared" si="18"/>
        <v>718.3</v>
      </c>
      <c r="H92" s="14">
        <f t="shared" si="18"/>
        <v>718.3</v>
      </c>
      <c r="I92" s="9"/>
    </row>
    <row r="93" spans="1:9" ht="32.1" customHeight="1">
      <c r="A93" s="178" t="s">
        <v>14</v>
      </c>
      <c r="B93" s="12" t="s">
        <v>12</v>
      </c>
      <c r="C93" s="13">
        <v>120</v>
      </c>
      <c r="D93" s="10">
        <v>1</v>
      </c>
      <c r="E93" s="11">
        <v>2</v>
      </c>
      <c r="F93" s="198">
        <f>'Приложение 5'!F15</f>
        <v>718.5</v>
      </c>
      <c r="G93" s="198">
        <f>'Приложение 5'!G15</f>
        <v>718.3</v>
      </c>
      <c r="H93" s="14">
        <f>'Приложение 5'!H15</f>
        <v>718.3</v>
      </c>
      <c r="I93" s="9"/>
    </row>
    <row r="94" spans="1:9" ht="32.1" customHeight="1">
      <c r="A94" s="112" t="s">
        <v>29</v>
      </c>
      <c r="B94" s="46" t="s">
        <v>30</v>
      </c>
      <c r="C94" s="18"/>
      <c r="D94" s="16"/>
      <c r="E94" s="16"/>
      <c r="F94" s="196">
        <f t="shared" ref="F94:H95" si="19">F95</f>
        <v>422</v>
      </c>
      <c r="G94" s="196">
        <f t="shared" si="19"/>
        <v>0</v>
      </c>
      <c r="H94" s="19">
        <f t="shared" si="19"/>
        <v>0</v>
      </c>
      <c r="I94" s="9"/>
    </row>
    <row r="95" spans="1:9" ht="32.1" customHeight="1">
      <c r="A95" s="178" t="s">
        <v>126</v>
      </c>
      <c r="B95" s="35" t="s">
        <v>30</v>
      </c>
      <c r="C95" s="23">
        <v>800</v>
      </c>
      <c r="D95" s="21"/>
      <c r="E95" s="21"/>
      <c r="F95" s="173">
        <f t="shared" si="19"/>
        <v>422</v>
      </c>
      <c r="G95" s="173">
        <f t="shared" si="19"/>
        <v>0</v>
      </c>
      <c r="H95" s="24">
        <f t="shared" si="19"/>
        <v>0</v>
      </c>
      <c r="I95" s="9"/>
    </row>
    <row r="96" spans="1:9" ht="32.1" customHeight="1">
      <c r="A96" s="178" t="s">
        <v>18</v>
      </c>
      <c r="B96" s="35" t="s">
        <v>30</v>
      </c>
      <c r="C96" s="23">
        <v>880</v>
      </c>
      <c r="D96" s="21">
        <v>1</v>
      </c>
      <c r="E96" s="21">
        <v>7</v>
      </c>
      <c r="F96" s="173">
        <f>'Приложение 5'!F44</f>
        <v>422</v>
      </c>
      <c r="G96" s="173">
        <v>0</v>
      </c>
      <c r="H96" s="24">
        <v>0</v>
      </c>
      <c r="I96" s="9"/>
    </row>
    <row r="97" spans="1:9" ht="18.75">
      <c r="A97" s="112" t="s">
        <v>60</v>
      </c>
      <c r="B97" s="46" t="s">
        <v>63</v>
      </c>
      <c r="C97" s="23"/>
      <c r="D97" s="57"/>
      <c r="E97" s="57"/>
      <c r="F97" s="196">
        <f t="shared" ref="F97:H98" si="20">F98</f>
        <v>4.0999999999999996</v>
      </c>
      <c r="G97" s="196">
        <f t="shared" si="20"/>
        <v>5</v>
      </c>
      <c r="H97" s="19">
        <f t="shared" si="20"/>
        <v>5</v>
      </c>
      <c r="I97" s="9"/>
    </row>
    <row r="98" spans="1:9" ht="31.5">
      <c r="A98" s="178" t="s">
        <v>126</v>
      </c>
      <c r="B98" s="35" t="s">
        <v>63</v>
      </c>
      <c r="C98" s="23">
        <v>200</v>
      </c>
      <c r="D98" s="57"/>
      <c r="E98" s="57"/>
      <c r="F98" s="200">
        <f t="shared" si="20"/>
        <v>4.0999999999999996</v>
      </c>
      <c r="G98" s="200">
        <f t="shared" si="20"/>
        <v>5</v>
      </c>
      <c r="H98" s="59">
        <f t="shared" si="20"/>
        <v>5</v>
      </c>
      <c r="I98" s="9"/>
    </row>
    <row r="99" spans="1:9" ht="31.5">
      <c r="A99" s="178" t="s">
        <v>18</v>
      </c>
      <c r="B99" s="35" t="s">
        <v>63</v>
      </c>
      <c r="C99" s="23">
        <v>240</v>
      </c>
      <c r="D99" s="57">
        <v>5</v>
      </c>
      <c r="E99" s="57">
        <v>1</v>
      </c>
      <c r="F99" s="200">
        <f>'Приложение 5'!F93</f>
        <v>4.0999999999999996</v>
      </c>
      <c r="G99" s="200">
        <f>'Приложение 5'!G93</f>
        <v>5</v>
      </c>
      <c r="H99" s="59">
        <f>'Приложение 5'!H93</f>
        <v>5</v>
      </c>
      <c r="I99" s="9"/>
    </row>
    <row r="100" spans="1:9" s="110" customFormat="1" ht="15.95" customHeight="1">
      <c r="A100" s="112" t="s">
        <v>125</v>
      </c>
      <c r="B100" s="6" t="s">
        <v>32</v>
      </c>
      <c r="C100" s="7" t="s">
        <v>7</v>
      </c>
      <c r="D100" s="4"/>
      <c r="E100" s="5"/>
      <c r="F100" s="197">
        <f t="shared" ref="F100:H101" si="21">F101</f>
        <v>10</v>
      </c>
      <c r="G100" s="197">
        <f t="shared" si="21"/>
        <v>10</v>
      </c>
      <c r="H100" s="8">
        <f t="shared" si="21"/>
        <v>10</v>
      </c>
      <c r="I100" s="109"/>
    </row>
    <row r="101" spans="1:9" ht="15.95" customHeight="1">
      <c r="A101" s="178" t="s">
        <v>19</v>
      </c>
      <c r="B101" s="12" t="s">
        <v>32</v>
      </c>
      <c r="C101" s="13">
        <v>800</v>
      </c>
      <c r="D101" s="10"/>
      <c r="E101" s="11"/>
      <c r="F101" s="198">
        <f t="shared" si="21"/>
        <v>10</v>
      </c>
      <c r="G101" s="198">
        <f t="shared" si="21"/>
        <v>10</v>
      </c>
      <c r="H101" s="14">
        <f t="shared" si="21"/>
        <v>10</v>
      </c>
      <c r="I101" s="9"/>
    </row>
    <row r="102" spans="1:9" ht="15.95" customHeight="1">
      <c r="A102" s="178" t="s">
        <v>33</v>
      </c>
      <c r="B102" s="12" t="s">
        <v>32</v>
      </c>
      <c r="C102" s="13">
        <v>870</v>
      </c>
      <c r="D102" s="10">
        <v>1</v>
      </c>
      <c r="E102" s="11">
        <v>11</v>
      </c>
      <c r="F102" s="198">
        <f>'Приложение 5'!F49</f>
        <v>10</v>
      </c>
      <c r="G102" s="198">
        <f>'Приложение 5'!G49</f>
        <v>10</v>
      </c>
      <c r="H102" s="14">
        <f>'Приложение 5'!H49</f>
        <v>10</v>
      </c>
      <c r="I102" s="9"/>
    </row>
    <row r="103" spans="1:9" s="110" customFormat="1" ht="32.1" customHeight="1">
      <c r="A103" s="112" t="s">
        <v>41</v>
      </c>
      <c r="B103" s="6" t="s">
        <v>42</v>
      </c>
      <c r="C103" s="113" t="s">
        <v>7</v>
      </c>
      <c r="D103" s="4"/>
      <c r="E103" s="5"/>
      <c r="F103" s="162">
        <f>F104+F106</f>
        <v>266.3</v>
      </c>
      <c r="G103" s="162">
        <f>G104+G106</f>
        <v>253</v>
      </c>
      <c r="H103" s="213">
        <f>H104+H106</f>
        <v>258.3</v>
      </c>
      <c r="I103" s="109"/>
    </row>
    <row r="104" spans="1:9" s="110" customFormat="1" ht="63.95" customHeight="1">
      <c r="A104" s="178" t="s">
        <v>13</v>
      </c>
      <c r="B104" s="94" t="s">
        <v>42</v>
      </c>
      <c r="C104" s="23">
        <v>100</v>
      </c>
      <c r="D104" s="21"/>
      <c r="E104" s="21"/>
      <c r="F104" s="173">
        <f>F105</f>
        <v>254.7</v>
      </c>
      <c r="G104" s="173">
        <f>G105</f>
        <v>246.1</v>
      </c>
      <c r="H104" s="24">
        <f>H105</f>
        <v>255.7</v>
      </c>
      <c r="I104" s="109"/>
    </row>
    <row r="105" spans="1:9" ht="32.1" customHeight="1">
      <c r="A105" s="178" t="s">
        <v>43</v>
      </c>
      <c r="B105" s="94" t="s">
        <v>42</v>
      </c>
      <c r="C105" s="23">
        <v>120</v>
      </c>
      <c r="D105" s="21">
        <v>2</v>
      </c>
      <c r="E105" s="21">
        <v>3</v>
      </c>
      <c r="F105" s="173">
        <f>'Приложение 5'!F65</f>
        <v>254.7</v>
      </c>
      <c r="G105" s="173">
        <f>'Приложение 5'!G65</f>
        <v>246.1</v>
      </c>
      <c r="H105" s="24">
        <f>'Приложение 5'!H65</f>
        <v>255.7</v>
      </c>
      <c r="I105" s="9"/>
    </row>
    <row r="106" spans="1:9" ht="32.1" customHeight="1">
      <c r="A106" s="178" t="s">
        <v>126</v>
      </c>
      <c r="B106" s="94" t="s">
        <v>44</v>
      </c>
      <c r="C106" s="23">
        <v>200</v>
      </c>
      <c r="D106" s="21"/>
      <c r="E106" s="21"/>
      <c r="F106" s="173">
        <f>F107</f>
        <v>11.6</v>
      </c>
      <c r="G106" s="173">
        <f>G107</f>
        <v>6.9</v>
      </c>
      <c r="H106" s="24">
        <f>H107</f>
        <v>2.6</v>
      </c>
      <c r="I106" s="9"/>
    </row>
    <row r="107" spans="1:9" ht="32.1" customHeight="1">
      <c r="A107" s="178" t="s">
        <v>18</v>
      </c>
      <c r="B107" s="94" t="s">
        <v>44</v>
      </c>
      <c r="C107" s="23">
        <v>240</v>
      </c>
      <c r="D107" s="21">
        <v>2</v>
      </c>
      <c r="E107" s="21">
        <v>3</v>
      </c>
      <c r="F107" s="173">
        <f>'Приложение 5'!F67</f>
        <v>11.6</v>
      </c>
      <c r="G107" s="173">
        <f>'Приложение 5'!G67</f>
        <v>6.9</v>
      </c>
      <c r="H107" s="24">
        <f>'Приложение 5'!H67</f>
        <v>2.6</v>
      </c>
      <c r="I107" s="9"/>
    </row>
    <row r="108" spans="1:9" s="110" customFormat="1" ht="32.1" customHeight="1">
      <c r="A108" s="112" t="s">
        <v>94</v>
      </c>
      <c r="B108" s="111" t="s">
        <v>93</v>
      </c>
      <c r="C108" s="18"/>
      <c r="D108" s="16"/>
      <c r="E108" s="16"/>
      <c r="F108" s="196">
        <f>F109</f>
        <v>0.1</v>
      </c>
      <c r="G108" s="196">
        <f>G109</f>
        <v>0.1</v>
      </c>
      <c r="H108" s="19">
        <f>H109</f>
        <v>0.1</v>
      </c>
      <c r="I108" s="109"/>
    </row>
    <row r="109" spans="1:9" ht="32.1" customHeight="1">
      <c r="A109" s="178" t="s">
        <v>126</v>
      </c>
      <c r="B109" s="94" t="s">
        <v>93</v>
      </c>
      <c r="C109" s="23">
        <v>200</v>
      </c>
      <c r="D109" s="21"/>
      <c r="E109" s="21"/>
      <c r="F109" s="173">
        <f t="shared" ref="F109:H109" si="22">F110</f>
        <v>0.1</v>
      </c>
      <c r="G109" s="173">
        <f t="shared" si="22"/>
        <v>0.1</v>
      </c>
      <c r="H109" s="24">
        <f t="shared" si="22"/>
        <v>0.1</v>
      </c>
      <c r="I109" s="69"/>
    </row>
    <row r="110" spans="1:9" ht="30" customHeight="1">
      <c r="A110" s="178" t="s">
        <v>18</v>
      </c>
      <c r="B110" s="35" t="s">
        <v>93</v>
      </c>
      <c r="C110" s="23">
        <v>240</v>
      </c>
      <c r="D110" s="21">
        <v>1</v>
      </c>
      <c r="E110" s="21">
        <v>4</v>
      </c>
      <c r="F110" s="173">
        <f>'Приложение 5'!F31</f>
        <v>0.1</v>
      </c>
      <c r="G110" s="173">
        <f>'Приложение 5'!G31</f>
        <v>0.1</v>
      </c>
      <c r="H110" s="24">
        <f>'Приложение 5'!H31</f>
        <v>0.1</v>
      </c>
      <c r="I110" s="9"/>
    </row>
    <row r="111" spans="1:9" s="110" customFormat="1" ht="63">
      <c r="A111" s="112" t="s">
        <v>135</v>
      </c>
      <c r="B111" s="46" t="s">
        <v>80</v>
      </c>
      <c r="C111" s="18"/>
      <c r="D111" s="16"/>
      <c r="E111" s="16"/>
      <c r="F111" s="196">
        <f>F112</f>
        <v>1299.8000000000002</v>
      </c>
      <c r="G111" s="196">
        <f t="shared" ref="G111:H111" si="23">G112</f>
        <v>0</v>
      </c>
      <c r="H111" s="196">
        <f t="shared" si="23"/>
        <v>0</v>
      </c>
      <c r="I111" s="109"/>
    </row>
    <row r="112" spans="1:9" s="110" customFormat="1" ht="63">
      <c r="A112" s="228" t="s">
        <v>13</v>
      </c>
      <c r="B112" s="35" t="s">
        <v>80</v>
      </c>
      <c r="C112" s="23">
        <v>100</v>
      </c>
      <c r="D112" s="21"/>
      <c r="E112" s="21"/>
      <c r="F112" s="173">
        <f>F113+F114</f>
        <v>1299.8000000000002</v>
      </c>
      <c r="G112" s="173">
        <f t="shared" ref="G112:H112" si="24">G113+G114</f>
        <v>0</v>
      </c>
      <c r="H112" s="173">
        <f t="shared" si="24"/>
        <v>0</v>
      </c>
      <c r="I112" s="109"/>
    </row>
    <row r="113" spans="1:9" s="110" customFormat="1" ht="63">
      <c r="A113" s="228" t="s">
        <v>13</v>
      </c>
      <c r="B113" s="35" t="s">
        <v>80</v>
      </c>
      <c r="C113" s="23">
        <v>120</v>
      </c>
      <c r="D113" s="21">
        <v>1</v>
      </c>
      <c r="E113" s="21">
        <v>2</v>
      </c>
      <c r="F113" s="173">
        <f>'Приложение 5'!F18</f>
        <v>5.4</v>
      </c>
      <c r="G113" s="173">
        <f>'Приложение 5'!G18</f>
        <v>0</v>
      </c>
      <c r="H113" s="173">
        <f>'Приложение 5'!H18</f>
        <v>0</v>
      </c>
      <c r="I113" s="109"/>
    </row>
    <row r="114" spans="1:9" ht="31.5">
      <c r="A114" s="178" t="s">
        <v>43</v>
      </c>
      <c r="B114" s="35" t="s">
        <v>80</v>
      </c>
      <c r="C114" s="23">
        <v>120</v>
      </c>
      <c r="D114" s="57">
        <v>1</v>
      </c>
      <c r="E114" s="57">
        <v>4</v>
      </c>
      <c r="F114" s="200">
        <f>'Приложение 5'!F34</f>
        <v>1294.4000000000001</v>
      </c>
      <c r="G114" s="200">
        <f>'Приложение 5'!G34</f>
        <v>0</v>
      </c>
      <c r="H114" s="200">
        <f>'Приложение 5'!H34</f>
        <v>0</v>
      </c>
      <c r="I114" s="9"/>
    </row>
    <row r="115" spans="1:9" ht="20.100000000000001" customHeight="1">
      <c r="A115" s="112" t="s">
        <v>90</v>
      </c>
      <c r="B115" s="46" t="s">
        <v>91</v>
      </c>
      <c r="C115" s="18"/>
      <c r="D115" s="42"/>
      <c r="E115" s="42"/>
      <c r="F115" s="203">
        <f>F116</f>
        <v>0</v>
      </c>
      <c r="G115" s="203">
        <f>G116</f>
        <v>202.4</v>
      </c>
      <c r="H115" s="43">
        <f>H116</f>
        <v>348.8</v>
      </c>
      <c r="I115" s="9"/>
    </row>
    <row r="116" spans="1:9" ht="20.100000000000001" customHeight="1">
      <c r="A116" s="178" t="s">
        <v>90</v>
      </c>
      <c r="B116" s="35" t="s">
        <v>91</v>
      </c>
      <c r="C116" s="23">
        <v>900</v>
      </c>
      <c r="D116" s="44"/>
      <c r="E116" s="44"/>
      <c r="F116" s="204">
        <f t="shared" ref="F116:H116" si="25">F117</f>
        <v>0</v>
      </c>
      <c r="G116" s="204">
        <f t="shared" si="25"/>
        <v>202.4</v>
      </c>
      <c r="H116" s="45">
        <f t="shared" si="25"/>
        <v>348.8</v>
      </c>
      <c r="I116" s="9"/>
    </row>
    <row r="117" spans="1:9" ht="20.100000000000001" customHeight="1">
      <c r="A117" s="178" t="s">
        <v>90</v>
      </c>
      <c r="B117" s="35" t="s">
        <v>91</v>
      </c>
      <c r="C117" s="23">
        <v>990</v>
      </c>
      <c r="D117" s="44">
        <v>99</v>
      </c>
      <c r="E117" s="44">
        <v>99</v>
      </c>
      <c r="F117" s="204">
        <f>'Приложение 5'!F152</f>
        <v>0</v>
      </c>
      <c r="G117" s="204">
        <f>'Приложение 5'!G152</f>
        <v>202.4</v>
      </c>
      <c r="H117" s="204">
        <f>'Приложение 5'!H152</f>
        <v>348.8</v>
      </c>
      <c r="I117" s="9"/>
    </row>
    <row r="118" spans="1:9" ht="18.75">
      <c r="A118" s="131" t="s">
        <v>92</v>
      </c>
      <c r="B118" s="132"/>
      <c r="C118" s="74"/>
      <c r="D118" s="133"/>
      <c r="E118" s="72"/>
      <c r="F118" s="205">
        <f>F9+F13+F25+F42+F55+F67</f>
        <v>22791.300000000003</v>
      </c>
      <c r="G118" s="205">
        <f>G9+G13+G25+G42+G55+G67</f>
        <v>8349.1</v>
      </c>
      <c r="H118" s="205">
        <f>H9+H13+H25+H42+H55+H67</f>
        <v>7234.0000000000009</v>
      </c>
      <c r="I118" s="9"/>
    </row>
    <row r="119" spans="1:9" ht="15.75">
      <c r="A119" s="75"/>
      <c r="B119" s="27"/>
      <c r="C119" s="77"/>
      <c r="D119" s="76"/>
      <c r="E119" s="76"/>
      <c r="F119" s="76"/>
      <c r="G119" s="76"/>
      <c r="H119" s="78"/>
      <c r="I119" s="79"/>
    </row>
    <row r="120" spans="1:9" ht="12" customHeight="1">
      <c r="A120" s="80"/>
      <c r="B120" s="82"/>
      <c r="C120" s="83"/>
      <c r="D120" s="81"/>
      <c r="E120" s="81"/>
      <c r="F120" s="81"/>
      <c r="G120" s="81"/>
      <c r="H120" s="84"/>
      <c r="I120" s="79"/>
    </row>
    <row r="121" spans="1:9" ht="12.75" customHeight="1">
      <c r="A121" s="75"/>
      <c r="B121" s="117"/>
      <c r="C121" s="83"/>
      <c r="D121" s="81"/>
      <c r="E121" s="81"/>
      <c r="F121" s="81"/>
      <c r="G121" s="81"/>
      <c r="H121" s="84"/>
      <c r="I121" s="79"/>
    </row>
    <row r="122" spans="1:9" ht="12.75" customHeight="1">
      <c r="A122" s="75"/>
      <c r="B122" s="117"/>
      <c r="C122" s="83"/>
      <c r="D122" s="86"/>
      <c r="E122" s="86"/>
      <c r="F122" s="86"/>
      <c r="G122" s="86"/>
      <c r="H122" s="84"/>
      <c r="I122" s="79"/>
    </row>
    <row r="123" spans="1:9" ht="12.75" customHeight="1">
      <c r="A123" s="75"/>
      <c r="B123" s="118"/>
      <c r="C123" s="87"/>
      <c r="D123" s="87"/>
      <c r="E123" s="87"/>
      <c r="F123" s="87"/>
      <c r="G123" s="87"/>
      <c r="H123" s="87"/>
      <c r="I123" s="79"/>
    </row>
    <row r="124" spans="1:9" ht="14.25" customHeight="1">
      <c r="A124" s="75"/>
      <c r="B124" s="87"/>
      <c r="C124" s="83"/>
      <c r="D124" s="86"/>
      <c r="E124" s="86"/>
      <c r="F124" s="86"/>
      <c r="G124" s="86"/>
      <c r="H124" s="84"/>
      <c r="I124" s="79"/>
    </row>
    <row r="125" spans="1:9" ht="15.75">
      <c r="A125" s="76"/>
      <c r="B125" s="118"/>
      <c r="C125" s="88"/>
      <c r="D125" s="88"/>
      <c r="E125" s="88"/>
      <c r="F125" s="88"/>
      <c r="G125" s="88"/>
      <c r="H125" s="88"/>
    </row>
    <row r="126" spans="1:9" ht="15.75">
      <c r="A126" s="89"/>
    </row>
    <row r="127" spans="1:9" ht="15.75">
      <c r="A127" s="89"/>
    </row>
    <row r="128" spans="1:9" ht="15">
      <c r="A128" s="90"/>
    </row>
    <row r="129" spans="1:1" ht="15">
      <c r="A129" s="91"/>
    </row>
    <row r="130" spans="1:1" ht="15">
      <c r="A130" s="90"/>
    </row>
  </sheetData>
  <sortState ref="A1:F459">
    <sortCondition ref="B1:B459"/>
  </sortState>
  <mergeCells count="10">
    <mergeCell ref="E1:H1"/>
    <mergeCell ref="D3:H3"/>
    <mergeCell ref="A5:H5"/>
    <mergeCell ref="F7:H7"/>
    <mergeCell ref="F2:H2"/>
    <mergeCell ref="A7:A8"/>
    <mergeCell ref="B7:B8"/>
    <mergeCell ref="C7:C8"/>
    <mergeCell ref="D7:D8"/>
    <mergeCell ref="E7:E8"/>
  </mergeCells>
  <printOptions horizontalCentered="1"/>
  <pageMargins left="0.78740157480314965" right="0" top="0" bottom="0" header="0.51181102362204722" footer="0.51181102362204722"/>
  <pageSetup paperSize="9" scale="70" fitToHeight="12" orientation="portrait" r:id="rId1"/>
  <headerFooter alignWithMargins="0"/>
  <ignoredErrors>
    <ignoredError sqref="F17:F20 G17:H17 F29:H33 F37:H37 F45:H55 F58 F73:H83 F115:H115 F85:H85 F84 F87:H93 F86 F100:H110 F96:H9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3"/>
  <sheetViews>
    <sheetView showGridLines="0" view="pageBreakPreview" topLeftCell="A25" zoomScale="90" zoomScaleNormal="100" zoomScaleSheetLayoutView="90" workbookViewId="0">
      <selection activeCell="A32" sqref="A32:XFD34"/>
    </sheetView>
  </sheetViews>
  <sheetFormatPr defaultColWidth="9.140625" defaultRowHeight="12.75"/>
  <cols>
    <col min="1" max="1" width="66.42578125" style="2" customWidth="1"/>
    <col min="2" max="2" width="6.7109375" style="290" customWidth="1"/>
    <col min="3" max="3" width="5" style="2" customWidth="1"/>
    <col min="4" max="4" width="7.28515625" style="2" customWidth="1"/>
    <col min="5" max="5" width="14.28515625" style="2" customWidth="1"/>
    <col min="6" max="6" width="6.42578125" style="2" customWidth="1"/>
    <col min="7" max="7" width="10.140625" style="2" customWidth="1"/>
    <col min="8" max="8" width="11" style="2" customWidth="1"/>
    <col min="9" max="9" width="11.5703125" style="2" customWidth="1"/>
    <col min="10" max="246" width="9.140625" style="2" customWidth="1"/>
    <col min="247" max="16384" width="9.140625" style="2"/>
  </cols>
  <sheetData>
    <row r="1" spans="1:10">
      <c r="A1" s="92"/>
      <c r="B1" s="289"/>
      <c r="C1" s="92"/>
      <c r="D1" s="92"/>
      <c r="E1" s="92"/>
      <c r="F1" s="299" t="s">
        <v>99</v>
      </c>
      <c r="G1" s="299"/>
      <c r="H1" s="299"/>
      <c r="I1" s="300"/>
    </row>
    <row r="2" spans="1:10" ht="40.5" customHeight="1">
      <c r="A2" s="92"/>
      <c r="B2" s="289"/>
      <c r="C2" s="92"/>
      <c r="D2" s="92"/>
      <c r="E2" s="156"/>
      <c r="F2" s="157"/>
      <c r="G2" s="304" t="s">
        <v>180</v>
      </c>
      <c r="H2" s="305"/>
      <c r="I2" s="305"/>
    </row>
    <row r="3" spans="1:10">
      <c r="A3" s="92"/>
      <c r="B3" s="289"/>
      <c r="C3" s="92"/>
      <c r="D3" s="92"/>
      <c r="E3" s="301" t="s">
        <v>186</v>
      </c>
      <c r="F3" s="302"/>
      <c r="G3" s="302"/>
      <c r="H3" s="302"/>
      <c r="I3" s="302"/>
    </row>
    <row r="4" spans="1:10">
      <c r="A4" s="92"/>
      <c r="B4" s="289"/>
      <c r="C4" s="92"/>
      <c r="D4" s="92"/>
      <c r="E4" s="92"/>
      <c r="F4" s="92"/>
      <c r="G4" s="92"/>
      <c r="H4" s="92"/>
      <c r="I4" s="92"/>
    </row>
    <row r="5" spans="1:10" s="119" customFormat="1" ht="25.5" customHeight="1">
      <c r="A5" s="303" t="s">
        <v>140</v>
      </c>
      <c r="B5" s="310"/>
      <c r="C5" s="310"/>
      <c r="D5" s="310"/>
      <c r="E5" s="310"/>
      <c r="F5" s="310"/>
      <c r="G5" s="310"/>
      <c r="H5" s="310"/>
      <c r="I5" s="310"/>
    </row>
    <row r="6" spans="1:10" ht="17.25" customHeight="1">
      <c r="I6" s="135" t="s">
        <v>97</v>
      </c>
    </row>
    <row r="7" spans="1:10" ht="22.5" customHeight="1">
      <c r="A7" s="308" t="s">
        <v>0</v>
      </c>
      <c r="B7" s="308" t="s">
        <v>98</v>
      </c>
      <c r="C7" s="308" t="s">
        <v>1</v>
      </c>
      <c r="D7" s="308" t="s">
        <v>2</v>
      </c>
      <c r="E7" s="308" t="s">
        <v>3</v>
      </c>
      <c r="F7" s="308" t="s">
        <v>4</v>
      </c>
      <c r="G7" s="306" t="s">
        <v>5</v>
      </c>
      <c r="H7" s="307"/>
      <c r="I7" s="320"/>
      <c r="J7" s="1"/>
    </row>
    <row r="8" spans="1:10" ht="27.75" customHeight="1">
      <c r="A8" s="309"/>
      <c r="B8" s="321"/>
      <c r="C8" s="309"/>
      <c r="D8" s="309"/>
      <c r="E8" s="309"/>
      <c r="F8" s="309"/>
      <c r="G8" s="175" t="s">
        <v>134</v>
      </c>
      <c r="H8" s="175" t="s">
        <v>129</v>
      </c>
      <c r="I8" s="175" t="s">
        <v>132</v>
      </c>
      <c r="J8" s="1"/>
    </row>
    <row r="9" spans="1:10" ht="32.25" customHeight="1">
      <c r="A9" s="214" t="s">
        <v>173</v>
      </c>
      <c r="B9" s="215">
        <v>222</v>
      </c>
      <c r="C9" s="216"/>
      <c r="D9" s="217"/>
      <c r="E9" s="218"/>
      <c r="F9" s="217"/>
      <c r="G9" s="193">
        <f>G151</f>
        <v>22791.3</v>
      </c>
      <c r="H9" s="193">
        <f>H151</f>
        <v>8349.1</v>
      </c>
      <c r="I9" s="108">
        <f>I151</f>
        <v>7234</v>
      </c>
      <c r="J9" s="1"/>
    </row>
    <row r="10" spans="1:10" ht="15.95" customHeight="1">
      <c r="A10" s="214" t="s">
        <v>6</v>
      </c>
      <c r="B10" s="215">
        <v>222</v>
      </c>
      <c r="C10" s="219">
        <v>1</v>
      </c>
      <c r="D10" s="220" t="s">
        <v>7</v>
      </c>
      <c r="E10" s="221" t="s">
        <v>7</v>
      </c>
      <c r="F10" s="222" t="s">
        <v>7</v>
      </c>
      <c r="G10" s="197">
        <f>G11+G19+G35+G40+G45+G50</f>
        <v>6422.6</v>
      </c>
      <c r="H10" s="197">
        <f>H11+H19+H35+H40+H45+H50</f>
        <v>4143.9000000000005</v>
      </c>
      <c r="I10" s="8">
        <f>I11+I19+I35+I40+I45+I50</f>
        <v>4366.1000000000004</v>
      </c>
      <c r="J10" s="9"/>
    </row>
    <row r="11" spans="1:10" ht="32.1" customHeight="1">
      <c r="A11" s="214" t="s">
        <v>8</v>
      </c>
      <c r="B11" s="215">
        <v>222</v>
      </c>
      <c r="C11" s="219">
        <v>1</v>
      </c>
      <c r="D11" s="220">
        <v>2</v>
      </c>
      <c r="E11" s="221" t="s">
        <v>7</v>
      </c>
      <c r="F11" s="222" t="s">
        <v>7</v>
      </c>
      <c r="G11" s="197">
        <f t="shared" ref="G11:I13" si="0">G12</f>
        <v>723.9</v>
      </c>
      <c r="H11" s="197">
        <f t="shared" si="0"/>
        <v>718.3</v>
      </c>
      <c r="I11" s="8">
        <f t="shared" si="0"/>
        <v>718.3</v>
      </c>
      <c r="J11" s="9"/>
    </row>
    <row r="12" spans="1:10" ht="15.95" customHeight="1">
      <c r="A12" s="223" t="s">
        <v>9</v>
      </c>
      <c r="B12" s="216">
        <v>222</v>
      </c>
      <c r="C12" s="224">
        <v>1</v>
      </c>
      <c r="D12" s="225">
        <v>2</v>
      </c>
      <c r="E12" s="226" t="s">
        <v>10</v>
      </c>
      <c r="F12" s="227" t="s">
        <v>7</v>
      </c>
      <c r="G12" s="198">
        <f>G13+G16</f>
        <v>723.9</v>
      </c>
      <c r="H12" s="198">
        <f t="shared" si="0"/>
        <v>718.3</v>
      </c>
      <c r="I12" s="14">
        <f t="shared" si="0"/>
        <v>718.3</v>
      </c>
      <c r="J12" s="9"/>
    </row>
    <row r="13" spans="1:10" ht="15.95" customHeight="1">
      <c r="A13" s="223" t="s">
        <v>11</v>
      </c>
      <c r="B13" s="216">
        <v>222</v>
      </c>
      <c r="C13" s="224">
        <v>1</v>
      </c>
      <c r="D13" s="225">
        <v>2</v>
      </c>
      <c r="E13" s="226" t="s">
        <v>12</v>
      </c>
      <c r="F13" s="227" t="s">
        <v>7</v>
      </c>
      <c r="G13" s="198">
        <f t="shared" si="0"/>
        <v>718.5</v>
      </c>
      <c r="H13" s="198">
        <f t="shared" si="0"/>
        <v>718.3</v>
      </c>
      <c r="I13" s="14">
        <f t="shared" si="0"/>
        <v>718.3</v>
      </c>
      <c r="J13" s="9"/>
    </row>
    <row r="14" spans="1:10" ht="63.95" customHeight="1">
      <c r="A14" s="228" t="s">
        <v>13</v>
      </c>
      <c r="B14" s="216">
        <v>222</v>
      </c>
      <c r="C14" s="229">
        <v>1</v>
      </c>
      <c r="D14" s="229">
        <v>2</v>
      </c>
      <c r="E14" s="230" t="s">
        <v>12</v>
      </c>
      <c r="F14" s="231">
        <v>100</v>
      </c>
      <c r="G14" s="173">
        <f>G15</f>
        <v>718.5</v>
      </c>
      <c r="H14" s="173">
        <f>H15</f>
        <v>718.3</v>
      </c>
      <c r="I14" s="24">
        <f>I15</f>
        <v>718.3</v>
      </c>
      <c r="J14" s="9"/>
    </row>
    <row r="15" spans="1:10" ht="32.1" customHeight="1">
      <c r="A15" s="228" t="s">
        <v>14</v>
      </c>
      <c r="B15" s="216">
        <v>222</v>
      </c>
      <c r="C15" s="229">
        <v>1</v>
      </c>
      <c r="D15" s="229">
        <v>2</v>
      </c>
      <c r="E15" s="230" t="s">
        <v>12</v>
      </c>
      <c r="F15" s="231">
        <v>120</v>
      </c>
      <c r="G15" s="173">
        <f>'Приложение 5'!F15</f>
        <v>718.5</v>
      </c>
      <c r="H15" s="173">
        <f>'Приложение 5'!G15</f>
        <v>718.3</v>
      </c>
      <c r="I15" s="24">
        <f>'Приложение 5'!H15</f>
        <v>718.3</v>
      </c>
      <c r="J15" s="9"/>
    </row>
    <row r="16" spans="1:10" ht="63">
      <c r="A16" s="180" t="s">
        <v>187</v>
      </c>
      <c r="B16" s="298">
        <v>222</v>
      </c>
      <c r="C16" s="21">
        <v>1</v>
      </c>
      <c r="D16" s="21">
        <v>2</v>
      </c>
      <c r="E16" s="22" t="s">
        <v>80</v>
      </c>
      <c r="F16" s="23"/>
      <c r="G16" s="173">
        <f>G17</f>
        <v>5.4</v>
      </c>
      <c r="H16" s="173">
        <f t="shared" ref="H16:I17" si="1">H17</f>
        <v>0</v>
      </c>
      <c r="I16" s="173">
        <f t="shared" si="1"/>
        <v>0</v>
      </c>
      <c r="J16" s="9"/>
    </row>
    <row r="17" spans="1:10" ht="63">
      <c r="A17" s="223" t="s">
        <v>13</v>
      </c>
      <c r="B17" s="298">
        <v>222</v>
      </c>
      <c r="C17" s="21">
        <v>1</v>
      </c>
      <c r="D17" s="21">
        <v>2</v>
      </c>
      <c r="E17" s="22" t="s">
        <v>80</v>
      </c>
      <c r="F17" s="23">
        <v>100</v>
      </c>
      <c r="G17" s="173">
        <f>G18</f>
        <v>5.4</v>
      </c>
      <c r="H17" s="173">
        <f t="shared" si="1"/>
        <v>0</v>
      </c>
      <c r="I17" s="173">
        <f t="shared" si="1"/>
        <v>0</v>
      </c>
      <c r="J17" s="9"/>
    </row>
    <row r="18" spans="1:10" ht="31.5">
      <c r="A18" s="223" t="s">
        <v>14</v>
      </c>
      <c r="B18" s="298">
        <v>222</v>
      </c>
      <c r="C18" s="21">
        <v>1</v>
      </c>
      <c r="D18" s="21">
        <v>2</v>
      </c>
      <c r="E18" s="22" t="s">
        <v>80</v>
      </c>
      <c r="F18" s="23">
        <v>120</v>
      </c>
      <c r="G18" s="173">
        <f>'Приложение 5'!F18</f>
        <v>5.4</v>
      </c>
      <c r="H18" s="173">
        <f>'Приложение 5'!G18</f>
        <v>0</v>
      </c>
      <c r="I18" s="173">
        <f>'Приложение 5'!H18</f>
        <v>0</v>
      </c>
      <c r="J18" s="9"/>
    </row>
    <row r="19" spans="1:10" ht="48" customHeight="1">
      <c r="A19" s="232" t="s">
        <v>21</v>
      </c>
      <c r="B19" s="215">
        <v>222</v>
      </c>
      <c r="C19" s="233">
        <v>1</v>
      </c>
      <c r="D19" s="233">
        <v>4</v>
      </c>
      <c r="E19" s="234" t="s">
        <v>7</v>
      </c>
      <c r="F19" s="235" t="s">
        <v>7</v>
      </c>
      <c r="G19" s="196">
        <f>G20</f>
        <v>4953</v>
      </c>
      <c r="H19" s="196">
        <f>H20</f>
        <v>3386.5</v>
      </c>
      <c r="I19" s="19">
        <f>I20</f>
        <v>3608.7</v>
      </c>
      <c r="J19" s="9"/>
    </row>
    <row r="20" spans="1:10" ht="15.95" customHeight="1">
      <c r="A20" s="228" t="s">
        <v>9</v>
      </c>
      <c r="B20" s="216">
        <v>222</v>
      </c>
      <c r="C20" s="229">
        <v>1</v>
      </c>
      <c r="D20" s="229">
        <v>4</v>
      </c>
      <c r="E20" s="230" t="s">
        <v>10</v>
      </c>
      <c r="F20" s="235"/>
      <c r="G20" s="173">
        <f>G21+G24+G29+G32</f>
        <v>4953</v>
      </c>
      <c r="H20" s="173">
        <f t="shared" ref="H20:I20" si="2">H21+H24+H29+H32</f>
        <v>3386.5</v>
      </c>
      <c r="I20" s="173">
        <f t="shared" si="2"/>
        <v>3608.7</v>
      </c>
      <c r="J20" s="9"/>
    </row>
    <row r="21" spans="1:10" ht="32.1" customHeight="1">
      <c r="A21" s="228" t="s">
        <v>22</v>
      </c>
      <c r="B21" s="216">
        <v>222</v>
      </c>
      <c r="C21" s="229">
        <v>1</v>
      </c>
      <c r="D21" s="229">
        <v>4</v>
      </c>
      <c r="E21" s="230" t="s">
        <v>23</v>
      </c>
      <c r="F21" s="231"/>
      <c r="G21" s="173">
        <f t="shared" ref="G21:I22" si="3">G22</f>
        <v>1796.6</v>
      </c>
      <c r="H21" s="173">
        <f t="shared" si="3"/>
        <v>3386.4</v>
      </c>
      <c r="I21" s="24">
        <f t="shared" si="3"/>
        <v>3608.6</v>
      </c>
      <c r="J21" s="9"/>
    </row>
    <row r="22" spans="1:10" ht="63.95" customHeight="1">
      <c r="A22" s="228" t="s">
        <v>13</v>
      </c>
      <c r="B22" s="216">
        <v>222</v>
      </c>
      <c r="C22" s="229">
        <v>1</v>
      </c>
      <c r="D22" s="229">
        <v>4</v>
      </c>
      <c r="E22" s="230" t="s">
        <v>23</v>
      </c>
      <c r="F22" s="231">
        <v>100</v>
      </c>
      <c r="G22" s="173">
        <f t="shared" si="3"/>
        <v>1796.6</v>
      </c>
      <c r="H22" s="173">
        <f t="shared" si="3"/>
        <v>3386.4</v>
      </c>
      <c r="I22" s="24">
        <f t="shared" si="3"/>
        <v>3608.6</v>
      </c>
      <c r="J22" s="9"/>
    </row>
    <row r="23" spans="1:10" ht="32.1" customHeight="1">
      <c r="A23" s="223" t="s">
        <v>14</v>
      </c>
      <c r="B23" s="216">
        <v>222</v>
      </c>
      <c r="C23" s="224">
        <v>1</v>
      </c>
      <c r="D23" s="225">
        <v>4</v>
      </c>
      <c r="E23" s="226" t="s">
        <v>23</v>
      </c>
      <c r="F23" s="227">
        <v>120</v>
      </c>
      <c r="G23" s="198">
        <f>'Приложение 5'!F23</f>
        <v>1796.6</v>
      </c>
      <c r="H23" s="198">
        <f>'Приложение 5'!G23</f>
        <v>3386.4</v>
      </c>
      <c r="I23" s="14">
        <f>'Приложение 5'!H23</f>
        <v>3608.6</v>
      </c>
      <c r="J23" s="9"/>
    </row>
    <row r="24" spans="1:10" ht="15.95" customHeight="1">
      <c r="A24" s="129" t="s">
        <v>16</v>
      </c>
      <c r="B24" s="216">
        <v>222</v>
      </c>
      <c r="C24" s="236">
        <v>1</v>
      </c>
      <c r="D24" s="229">
        <v>4</v>
      </c>
      <c r="E24" s="237" t="s">
        <v>17</v>
      </c>
      <c r="F24" s="231" t="s">
        <v>7</v>
      </c>
      <c r="G24" s="173">
        <f>G25+G27</f>
        <v>1861.9</v>
      </c>
      <c r="H24" s="173">
        <f>H25+H27</f>
        <v>0</v>
      </c>
      <c r="I24" s="24">
        <f>I25+I27</f>
        <v>0</v>
      </c>
      <c r="J24" s="9"/>
    </row>
    <row r="25" spans="1:10" ht="32.1" customHeight="1">
      <c r="A25" s="223" t="s">
        <v>126</v>
      </c>
      <c r="B25" s="216">
        <v>222</v>
      </c>
      <c r="C25" s="224">
        <v>1</v>
      </c>
      <c r="D25" s="225">
        <v>4</v>
      </c>
      <c r="E25" s="226" t="s">
        <v>17</v>
      </c>
      <c r="F25" s="227">
        <v>200</v>
      </c>
      <c r="G25" s="198">
        <f>G26</f>
        <v>1591.3</v>
      </c>
      <c r="H25" s="198">
        <f>H26</f>
        <v>0</v>
      </c>
      <c r="I25" s="14">
        <f>I26</f>
        <v>0</v>
      </c>
      <c r="J25" s="9"/>
    </row>
    <row r="26" spans="1:10" ht="32.1" customHeight="1">
      <c r="A26" s="129" t="s">
        <v>18</v>
      </c>
      <c r="B26" s="216">
        <v>222</v>
      </c>
      <c r="C26" s="236">
        <v>1</v>
      </c>
      <c r="D26" s="229">
        <v>4</v>
      </c>
      <c r="E26" s="237" t="s">
        <v>17</v>
      </c>
      <c r="F26" s="231">
        <v>240</v>
      </c>
      <c r="G26" s="173">
        <f>'Приложение 5'!F26</f>
        <v>1591.3</v>
      </c>
      <c r="H26" s="173">
        <v>0</v>
      </c>
      <c r="I26" s="24">
        <v>0</v>
      </c>
      <c r="J26" s="9"/>
    </row>
    <row r="27" spans="1:10" ht="15.95" customHeight="1">
      <c r="A27" s="238" t="s">
        <v>19</v>
      </c>
      <c r="B27" s="216">
        <v>222</v>
      </c>
      <c r="C27" s="239">
        <v>1</v>
      </c>
      <c r="D27" s="240">
        <v>4</v>
      </c>
      <c r="E27" s="226" t="s">
        <v>17</v>
      </c>
      <c r="F27" s="241">
        <v>800</v>
      </c>
      <c r="G27" s="202">
        <f>G28</f>
        <v>270.60000000000002</v>
      </c>
      <c r="H27" s="202">
        <f>H28</f>
        <v>0</v>
      </c>
      <c r="I27" s="29">
        <f>I28</f>
        <v>0</v>
      </c>
      <c r="J27" s="9"/>
    </row>
    <row r="28" spans="1:10" ht="15.95" customHeight="1">
      <c r="A28" s="129" t="s">
        <v>20</v>
      </c>
      <c r="B28" s="216">
        <v>222</v>
      </c>
      <c r="C28" s="236">
        <v>1</v>
      </c>
      <c r="D28" s="229">
        <v>4</v>
      </c>
      <c r="E28" s="237" t="s">
        <v>17</v>
      </c>
      <c r="F28" s="231">
        <v>850</v>
      </c>
      <c r="G28" s="173">
        <f>'Приложение 5'!F28</f>
        <v>270.60000000000002</v>
      </c>
      <c r="H28" s="173">
        <v>0</v>
      </c>
      <c r="I28" s="24">
        <v>0</v>
      </c>
      <c r="J28" s="9"/>
    </row>
    <row r="29" spans="1:10" ht="32.1" customHeight="1">
      <c r="A29" s="129" t="s">
        <v>94</v>
      </c>
      <c r="B29" s="216">
        <v>222</v>
      </c>
      <c r="C29" s="236">
        <v>1</v>
      </c>
      <c r="D29" s="229">
        <v>4</v>
      </c>
      <c r="E29" s="237" t="s">
        <v>93</v>
      </c>
      <c r="F29" s="231"/>
      <c r="G29" s="173">
        <f t="shared" ref="G29:I30" si="4">G30</f>
        <v>0.1</v>
      </c>
      <c r="H29" s="173">
        <f t="shared" si="4"/>
        <v>0.1</v>
      </c>
      <c r="I29" s="24">
        <f t="shared" si="4"/>
        <v>0.1</v>
      </c>
      <c r="J29" s="9"/>
    </row>
    <row r="30" spans="1:10" ht="32.1" customHeight="1">
      <c r="A30" s="223" t="s">
        <v>126</v>
      </c>
      <c r="B30" s="216">
        <v>222</v>
      </c>
      <c r="C30" s="236">
        <v>1</v>
      </c>
      <c r="D30" s="229">
        <v>4</v>
      </c>
      <c r="E30" s="237" t="s">
        <v>93</v>
      </c>
      <c r="F30" s="231">
        <v>200</v>
      </c>
      <c r="G30" s="173">
        <f t="shared" si="4"/>
        <v>0.1</v>
      </c>
      <c r="H30" s="173">
        <f t="shared" si="4"/>
        <v>0.1</v>
      </c>
      <c r="I30" s="24">
        <f t="shared" si="4"/>
        <v>0.1</v>
      </c>
      <c r="J30" s="9"/>
    </row>
    <row r="31" spans="1:10" ht="32.1" customHeight="1">
      <c r="A31" s="129" t="s">
        <v>18</v>
      </c>
      <c r="B31" s="216">
        <v>222</v>
      </c>
      <c r="C31" s="236">
        <v>1</v>
      </c>
      <c r="D31" s="229">
        <v>4</v>
      </c>
      <c r="E31" s="237" t="s">
        <v>93</v>
      </c>
      <c r="F31" s="231">
        <v>240</v>
      </c>
      <c r="G31" s="173">
        <f>'Приложение 5'!F31</f>
        <v>0.1</v>
      </c>
      <c r="H31" s="173">
        <f>'Приложение 5'!G31</f>
        <v>0.1</v>
      </c>
      <c r="I31" s="24">
        <f>'Приложение 5'!H31</f>
        <v>0.1</v>
      </c>
      <c r="J31" s="9"/>
    </row>
    <row r="32" spans="1:10" ht="47.25">
      <c r="A32" s="223" t="s">
        <v>135</v>
      </c>
      <c r="B32" s="216">
        <v>222</v>
      </c>
      <c r="C32" s="229">
        <v>1</v>
      </c>
      <c r="D32" s="229">
        <v>4</v>
      </c>
      <c r="E32" s="230" t="s">
        <v>80</v>
      </c>
      <c r="F32" s="231"/>
      <c r="G32" s="173">
        <f t="shared" ref="G32:I33" si="5">G33</f>
        <v>1294.4000000000001</v>
      </c>
      <c r="H32" s="173">
        <f t="shared" si="5"/>
        <v>0</v>
      </c>
      <c r="I32" s="24">
        <f t="shared" si="5"/>
        <v>0</v>
      </c>
      <c r="J32" s="9"/>
    </row>
    <row r="33" spans="1:10" ht="63">
      <c r="A33" s="228" t="s">
        <v>13</v>
      </c>
      <c r="B33" s="291">
        <v>222</v>
      </c>
      <c r="C33" s="229">
        <v>1</v>
      </c>
      <c r="D33" s="229">
        <v>4</v>
      </c>
      <c r="E33" s="230" t="s">
        <v>80</v>
      </c>
      <c r="F33" s="231">
        <v>100</v>
      </c>
      <c r="G33" s="173">
        <f t="shared" si="5"/>
        <v>1294.4000000000001</v>
      </c>
      <c r="H33" s="173">
        <f t="shared" si="5"/>
        <v>0</v>
      </c>
      <c r="I33" s="24">
        <f t="shared" si="5"/>
        <v>0</v>
      </c>
      <c r="J33" s="9"/>
    </row>
    <row r="34" spans="1:10" ht="31.5">
      <c r="A34" s="228" t="s">
        <v>14</v>
      </c>
      <c r="B34" s="291">
        <v>222</v>
      </c>
      <c r="C34" s="229">
        <v>1</v>
      </c>
      <c r="D34" s="229">
        <v>4</v>
      </c>
      <c r="E34" s="230" t="s">
        <v>80</v>
      </c>
      <c r="F34" s="231">
        <v>120</v>
      </c>
      <c r="G34" s="173">
        <f>'Приложение 5'!F34</f>
        <v>1294.4000000000001</v>
      </c>
      <c r="H34" s="173">
        <v>0</v>
      </c>
      <c r="I34" s="24">
        <v>0</v>
      </c>
      <c r="J34" s="9"/>
    </row>
    <row r="35" spans="1:10" ht="48" customHeight="1">
      <c r="A35" s="232" t="s">
        <v>24</v>
      </c>
      <c r="B35" s="292">
        <v>222</v>
      </c>
      <c r="C35" s="233">
        <v>1</v>
      </c>
      <c r="D35" s="233">
        <v>6</v>
      </c>
      <c r="E35" s="234" t="s">
        <v>7</v>
      </c>
      <c r="F35" s="235" t="s">
        <v>7</v>
      </c>
      <c r="G35" s="196">
        <f t="shared" ref="G35:I38" si="6">G36</f>
        <v>24.1</v>
      </c>
      <c r="H35" s="196">
        <f t="shared" si="6"/>
        <v>24.1</v>
      </c>
      <c r="I35" s="19">
        <f t="shared" si="6"/>
        <v>24.1</v>
      </c>
      <c r="J35" s="9"/>
    </row>
    <row r="36" spans="1:10" ht="15.95" customHeight="1">
      <c r="A36" s="228" t="s">
        <v>15</v>
      </c>
      <c r="B36" s="291">
        <v>222</v>
      </c>
      <c r="C36" s="229">
        <v>1</v>
      </c>
      <c r="D36" s="229">
        <v>6</v>
      </c>
      <c r="E36" s="230" t="s">
        <v>10</v>
      </c>
      <c r="F36" s="231" t="s">
        <v>7</v>
      </c>
      <c r="G36" s="173">
        <f t="shared" si="6"/>
        <v>24.1</v>
      </c>
      <c r="H36" s="173">
        <f t="shared" si="6"/>
        <v>24.1</v>
      </c>
      <c r="I36" s="24">
        <f t="shared" si="6"/>
        <v>24.1</v>
      </c>
      <c r="J36" s="9"/>
    </row>
    <row r="37" spans="1:10" ht="18" customHeight="1">
      <c r="A37" s="228" t="s">
        <v>100</v>
      </c>
      <c r="B37" s="291">
        <v>222</v>
      </c>
      <c r="C37" s="229">
        <v>1</v>
      </c>
      <c r="D37" s="229">
        <v>6</v>
      </c>
      <c r="E37" s="230" t="s">
        <v>25</v>
      </c>
      <c r="F37" s="231"/>
      <c r="G37" s="173">
        <f t="shared" si="6"/>
        <v>24.1</v>
      </c>
      <c r="H37" s="173">
        <f t="shared" si="6"/>
        <v>24.1</v>
      </c>
      <c r="I37" s="24">
        <f t="shared" si="6"/>
        <v>24.1</v>
      </c>
      <c r="J37" s="9"/>
    </row>
    <row r="38" spans="1:10" ht="15.95" customHeight="1">
      <c r="A38" s="228" t="s">
        <v>26</v>
      </c>
      <c r="B38" s="291">
        <v>222</v>
      </c>
      <c r="C38" s="229">
        <v>1</v>
      </c>
      <c r="D38" s="229">
        <v>6</v>
      </c>
      <c r="E38" s="230" t="s">
        <v>25</v>
      </c>
      <c r="F38" s="231">
        <v>500</v>
      </c>
      <c r="G38" s="173">
        <f t="shared" si="6"/>
        <v>24.1</v>
      </c>
      <c r="H38" s="173">
        <f t="shared" si="6"/>
        <v>24.1</v>
      </c>
      <c r="I38" s="24">
        <f t="shared" si="6"/>
        <v>24.1</v>
      </c>
      <c r="J38" s="9"/>
    </row>
    <row r="39" spans="1:10" ht="15.95" customHeight="1">
      <c r="A39" s="228" t="s">
        <v>27</v>
      </c>
      <c r="B39" s="291">
        <v>222</v>
      </c>
      <c r="C39" s="229">
        <v>1</v>
      </c>
      <c r="D39" s="229">
        <v>6</v>
      </c>
      <c r="E39" s="230" t="s">
        <v>25</v>
      </c>
      <c r="F39" s="231">
        <v>540</v>
      </c>
      <c r="G39" s="173">
        <f>'Приложение 5'!F39</f>
        <v>24.1</v>
      </c>
      <c r="H39" s="173">
        <f>'Приложение 5'!G39</f>
        <v>24.1</v>
      </c>
      <c r="I39" s="24">
        <f>'Приложение 5'!H39</f>
        <v>24.1</v>
      </c>
      <c r="J39" s="9"/>
    </row>
    <row r="40" spans="1:10" ht="15.95" customHeight="1">
      <c r="A40" s="232" t="s">
        <v>28</v>
      </c>
      <c r="B40" s="291">
        <v>222</v>
      </c>
      <c r="C40" s="233">
        <v>1</v>
      </c>
      <c r="D40" s="233">
        <v>7</v>
      </c>
      <c r="E40" s="234"/>
      <c r="F40" s="235"/>
      <c r="G40" s="196">
        <f t="shared" ref="G40:I43" si="7">G41</f>
        <v>422</v>
      </c>
      <c r="H40" s="196">
        <f t="shared" si="7"/>
        <v>0</v>
      </c>
      <c r="I40" s="19">
        <f t="shared" si="7"/>
        <v>0</v>
      </c>
      <c r="J40" s="9"/>
    </row>
    <row r="41" spans="1:10" ht="15.95" customHeight="1">
      <c r="A41" s="228" t="s">
        <v>9</v>
      </c>
      <c r="B41" s="291">
        <v>222</v>
      </c>
      <c r="C41" s="229">
        <v>1</v>
      </c>
      <c r="D41" s="229">
        <v>7</v>
      </c>
      <c r="E41" s="230" t="s">
        <v>10</v>
      </c>
      <c r="F41" s="231"/>
      <c r="G41" s="173">
        <f t="shared" si="7"/>
        <v>422</v>
      </c>
      <c r="H41" s="173">
        <f t="shared" si="7"/>
        <v>0</v>
      </c>
      <c r="I41" s="24">
        <f t="shared" si="7"/>
        <v>0</v>
      </c>
      <c r="J41" s="9"/>
    </row>
    <row r="42" spans="1:10" ht="32.1" customHeight="1">
      <c r="A42" s="228" t="s">
        <v>29</v>
      </c>
      <c r="B42" s="291">
        <v>222</v>
      </c>
      <c r="C42" s="229">
        <v>1</v>
      </c>
      <c r="D42" s="229">
        <v>7</v>
      </c>
      <c r="E42" s="230" t="s">
        <v>30</v>
      </c>
      <c r="F42" s="231"/>
      <c r="G42" s="173">
        <f t="shared" si="7"/>
        <v>422</v>
      </c>
      <c r="H42" s="173">
        <f t="shared" si="7"/>
        <v>0</v>
      </c>
      <c r="I42" s="24">
        <f t="shared" si="7"/>
        <v>0</v>
      </c>
      <c r="J42" s="9"/>
    </row>
    <row r="43" spans="1:10" ht="32.1" customHeight="1">
      <c r="A43" s="228" t="s">
        <v>126</v>
      </c>
      <c r="B43" s="291">
        <v>222</v>
      </c>
      <c r="C43" s="229">
        <v>1</v>
      </c>
      <c r="D43" s="229">
        <v>7</v>
      </c>
      <c r="E43" s="230" t="s">
        <v>30</v>
      </c>
      <c r="F43" s="231">
        <v>800</v>
      </c>
      <c r="G43" s="173">
        <f t="shared" si="7"/>
        <v>422</v>
      </c>
      <c r="H43" s="173">
        <f t="shared" si="7"/>
        <v>0</v>
      </c>
      <c r="I43" s="24">
        <f t="shared" si="7"/>
        <v>0</v>
      </c>
      <c r="J43" s="9"/>
    </row>
    <row r="44" spans="1:10" ht="32.1" customHeight="1">
      <c r="A44" s="228" t="s">
        <v>18</v>
      </c>
      <c r="B44" s="216">
        <v>222</v>
      </c>
      <c r="C44" s="224">
        <v>1</v>
      </c>
      <c r="D44" s="225">
        <v>7</v>
      </c>
      <c r="E44" s="226" t="s">
        <v>30</v>
      </c>
      <c r="F44" s="231">
        <v>880</v>
      </c>
      <c r="G44" s="198">
        <f>'Приложение 5'!F44</f>
        <v>422</v>
      </c>
      <c r="H44" s="198">
        <v>0</v>
      </c>
      <c r="I44" s="14">
        <v>0</v>
      </c>
      <c r="J44" s="9"/>
    </row>
    <row r="45" spans="1:10" ht="15.95" customHeight="1">
      <c r="A45" s="247" t="s">
        <v>31</v>
      </c>
      <c r="B45" s="215">
        <v>222</v>
      </c>
      <c r="C45" s="248">
        <v>1</v>
      </c>
      <c r="D45" s="233">
        <v>11</v>
      </c>
      <c r="E45" s="249" t="s">
        <v>7</v>
      </c>
      <c r="F45" s="235" t="s">
        <v>7</v>
      </c>
      <c r="G45" s="196">
        <f t="shared" ref="G45:I48" si="8">G46</f>
        <v>10</v>
      </c>
      <c r="H45" s="196">
        <f t="shared" si="8"/>
        <v>10</v>
      </c>
      <c r="I45" s="19">
        <f t="shared" si="8"/>
        <v>10</v>
      </c>
      <c r="J45" s="9"/>
    </row>
    <row r="46" spans="1:10" ht="15.95" customHeight="1">
      <c r="A46" s="223" t="s">
        <v>9</v>
      </c>
      <c r="B46" s="216">
        <v>222</v>
      </c>
      <c r="C46" s="224">
        <v>1</v>
      </c>
      <c r="D46" s="225">
        <v>11</v>
      </c>
      <c r="E46" s="226" t="s">
        <v>10</v>
      </c>
      <c r="F46" s="227" t="s">
        <v>7</v>
      </c>
      <c r="G46" s="198">
        <f t="shared" si="8"/>
        <v>10</v>
      </c>
      <c r="H46" s="198">
        <f t="shared" si="8"/>
        <v>10</v>
      </c>
      <c r="I46" s="14">
        <f t="shared" si="8"/>
        <v>10</v>
      </c>
      <c r="J46" s="9"/>
    </row>
    <row r="47" spans="1:10" ht="15.95" customHeight="1">
      <c r="A47" s="223" t="s">
        <v>125</v>
      </c>
      <c r="B47" s="216">
        <v>222</v>
      </c>
      <c r="C47" s="224">
        <v>1</v>
      </c>
      <c r="D47" s="225">
        <v>11</v>
      </c>
      <c r="E47" s="226" t="s">
        <v>32</v>
      </c>
      <c r="F47" s="227" t="s">
        <v>7</v>
      </c>
      <c r="G47" s="198">
        <f t="shared" si="8"/>
        <v>10</v>
      </c>
      <c r="H47" s="198">
        <f t="shared" si="8"/>
        <v>10</v>
      </c>
      <c r="I47" s="14">
        <f t="shared" si="8"/>
        <v>10</v>
      </c>
      <c r="J47" s="9"/>
    </row>
    <row r="48" spans="1:10" ht="15.95" customHeight="1">
      <c r="A48" s="223" t="s">
        <v>19</v>
      </c>
      <c r="B48" s="216">
        <v>222</v>
      </c>
      <c r="C48" s="224">
        <v>1</v>
      </c>
      <c r="D48" s="225">
        <v>11</v>
      </c>
      <c r="E48" s="226" t="s">
        <v>32</v>
      </c>
      <c r="F48" s="227">
        <v>800</v>
      </c>
      <c r="G48" s="198">
        <f t="shared" si="8"/>
        <v>10</v>
      </c>
      <c r="H48" s="198">
        <f t="shared" si="8"/>
        <v>10</v>
      </c>
      <c r="I48" s="14">
        <f t="shared" si="8"/>
        <v>10</v>
      </c>
      <c r="J48" s="9"/>
    </row>
    <row r="49" spans="1:10" ht="15.95" customHeight="1">
      <c r="A49" s="129" t="s">
        <v>33</v>
      </c>
      <c r="B49" s="216">
        <v>222</v>
      </c>
      <c r="C49" s="236">
        <v>1</v>
      </c>
      <c r="D49" s="229">
        <v>11</v>
      </c>
      <c r="E49" s="237" t="s">
        <v>32</v>
      </c>
      <c r="F49" s="231">
        <v>870</v>
      </c>
      <c r="G49" s="173">
        <f>'Приложение 5'!F49</f>
        <v>10</v>
      </c>
      <c r="H49" s="173">
        <f>'Приложение 5'!G49</f>
        <v>10</v>
      </c>
      <c r="I49" s="24">
        <f>'Приложение 5'!H49</f>
        <v>10</v>
      </c>
      <c r="J49" s="9"/>
    </row>
    <row r="50" spans="1:10" ht="15.95" customHeight="1">
      <c r="A50" s="242" t="s">
        <v>34</v>
      </c>
      <c r="B50" s="215">
        <v>222</v>
      </c>
      <c r="C50" s="243">
        <v>1</v>
      </c>
      <c r="D50" s="244">
        <v>13</v>
      </c>
      <c r="E50" s="245" t="s">
        <v>7</v>
      </c>
      <c r="F50" s="246" t="s">
        <v>7</v>
      </c>
      <c r="G50" s="201">
        <f>G51</f>
        <v>289.60000000000002</v>
      </c>
      <c r="H50" s="201">
        <f>H51</f>
        <v>5</v>
      </c>
      <c r="I50" s="34">
        <f>I51</f>
        <v>5</v>
      </c>
      <c r="J50" s="9"/>
    </row>
    <row r="51" spans="1:10" ht="15.95" customHeight="1">
      <c r="A51" s="223" t="s">
        <v>9</v>
      </c>
      <c r="B51" s="216">
        <v>222</v>
      </c>
      <c r="C51" s="224">
        <v>1</v>
      </c>
      <c r="D51" s="225">
        <v>13</v>
      </c>
      <c r="E51" s="226" t="s">
        <v>10</v>
      </c>
      <c r="F51" s="227" t="s">
        <v>7</v>
      </c>
      <c r="G51" s="198">
        <f>G52+G55</f>
        <v>289.60000000000002</v>
      </c>
      <c r="H51" s="198">
        <f>H52+H55</f>
        <v>5</v>
      </c>
      <c r="I51" s="14">
        <f>I52+I55</f>
        <v>5</v>
      </c>
      <c r="J51" s="9"/>
    </row>
    <row r="52" spans="1:10" ht="32.1" customHeight="1">
      <c r="A52" s="223" t="s">
        <v>35</v>
      </c>
      <c r="B52" s="216">
        <v>222</v>
      </c>
      <c r="C52" s="224">
        <v>1</v>
      </c>
      <c r="D52" s="225">
        <v>13</v>
      </c>
      <c r="E52" s="226" t="s">
        <v>36</v>
      </c>
      <c r="F52" s="227" t="s">
        <v>7</v>
      </c>
      <c r="G52" s="198">
        <f t="shared" ref="G52:I53" si="9">G53</f>
        <v>0</v>
      </c>
      <c r="H52" s="198">
        <f t="shared" si="9"/>
        <v>0</v>
      </c>
      <c r="I52" s="14">
        <f t="shared" si="9"/>
        <v>0</v>
      </c>
      <c r="J52" s="9"/>
    </row>
    <row r="53" spans="1:10" ht="32.1" customHeight="1">
      <c r="A53" s="223" t="s">
        <v>126</v>
      </c>
      <c r="B53" s="216">
        <v>222</v>
      </c>
      <c r="C53" s="224">
        <v>1</v>
      </c>
      <c r="D53" s="225">
        <v>13</v>
      </c>
      <c r="E53" s="226" t="s">
        <v>36</v>
      </c>
      <c r="F53" s="227">
        <v>200</v>
      </c>
      <c r="G53" s="198">
        <f t="shared" si="9"/>
        <v>0</v>
      </c>
      <c r="H53" s="198">
        <f t="shared" si="9"/>
        <v>0</v>
      </c>
      <c r="I53" s="14">
        <f t="shared" si="9"/>
        <v>0</v>
      </c>
      <c r="J53" s="9"/>
    </row>
    <row r="54" spans="1:10" ht="32.1" customHeight="1">
      <c r="A54" s="228" t="s">
        <v>18</v>
      </c>
      <c r="B54" s="216">
        <v>222</v>
      </c>
      <c r="C54" s="229">
        <v>1</v>
      </c>
      <c r="D54" s="229">
        <v>13</v>
      </c>
      <c r="E54" s="230" t="s">
        <v>36</v>
      </c>
      <c r="F54" s="231">
        <v>240</v>
      </c>
      <c r="G54" s="173">
        <f>'Приложение 5'!F54</f>
        <v>0</v>
      </c>
      <c r="H54" s="173">
        <v>0</v>
      </c>
      <c r="I54" s="24">
        <v>0</v>
      </c>
      <c r="J54" s="9"/>
    </row>
    <row r="55" spans="1:10" ht="15.95" customHeight="1">
      <c r="A55" s="228" t="s">
        <v>37</v>
      </c>
      <c r="B55" s="216">
        <v>222</v>
      </c>
      <c r="C55" s="229">
        <v>1</v>
      </c>
      <c r="D55" s="229">
        <v>13</v>
      </c>
      <c r="E55" s="230" t="s">
        <v>38</v>
      </c>
      <c r="F55" s="231" t="s">
        <v>7</v>
      </c>
      <c r="G55" s="173">
        <f>G56+G58</f>
        <v>289.60000000000002</v>
      </c>
      <c r="H55" s="173">
        <f>H56+H58</f>
        <v>5</v>
      </c>
      <c r="I55" s="24">
        <f>I56+I58</f>
        <v>5</v>
      </c>
      <c r="J55" s="9"/>
    </row>
    <row r="56" spans="1:10" ht="32.1" customHeight="1">
      <c r="A56" s="223" t="s">
        <v>126</v>
      </c>
      <c r="B56" s="216">
        <v>222</v>
      </c>
      <c r="C56" s="229">
        <v>1</v>
      </c>
      <c r="D56" s="229">
        <v>13</v>
      </c>
      <c r="E56" s="230" t="s">
        <v>38</v>
      </c>
      <c r="F56" s="231">
        <v>200</v>
      </c>
      <c r="G56" s="173">
        <f>G57</f>
        <v>114.7</v>
      </c>
      <c r="H56" s="173">
        <f>H57</f>
        <v>0</v>
      </c>
      <c r="I56" s="24">
        <f>I57</f>
        <v>0</v>
      </c>
      <c r="J56" s="9"/>
    </row>
    <row r="57" spans="1:10" ht="32.1" customHeight="1">
      <c r="A57" s="129" t="s">
        <v>18</v>
      </c>
      <c r="B57" s="216">
        <v>222</v>
      </c>
      <c r="C57" s="236">
        <v>1</v>
      </c>
      <c r="D57" s="229">
        <v>13</v>
      </c>
      <c r="E57" s="230" t="s">
        <v>38</v>
      </c>
      <c r="F57" s="231">
        <v>240</v>
      </c>
      <c r="G57" s="173">
        <f>'Приложение 5'!F57</f>
        <v>114.7</v>
      </c>
      <c r="H57" s="173">
        <v>0</v>
      </c>
      <c r="I57" s="24">
        <v>0</v>
      </c>
      <c r="J57" s="9"/>
    </row>
    <row r="58" spans="1:10" ht="15.95" customHeight="1">
      <c r="A58" s="223" t="s">
        <v>19</v>
      </c>
      <c r="B58" s="216">
        <v>222</v>
      </c>
      <c r="C58" s="224">
        <v>1</v>
      </c>
      <c r="D58" s="225">
        <v>13</v>
      </c>
      <c r="E58" s="230" t="s">
        <v>38</v>
      </c>
      <c r="F58" s="227">
        <v>800</v>
      </c>
      <c r="G58" s="198">
        <f>G59+G60</f>
        <v>174.9</v>
      </c>
      <c r="H58" s="198">
        <f>H59+H60</f>
        <v>5</v>
      </c>
      <c r="I58" s="14">
        <f>I59+I60</f>
        <v>5</v>
      </c>
      <c r="J58" s="9"/>
    </row>
    <row r="59" spans="1:10" ht="15.95" customHeight="1">
      <c r="A59" s="129" t="s">
        <v>39</v>
      </c>
      <c r="B59" s="216">
        <v>222</v>
      </c>
      <c r="C59" s="236">
        <v>1</v>
      </c>
      <c r="D59" s="229">
        <v>13</v>
      </c>
      <c r="E59" s="250" t="s">
        <v>38</v>
      </c>
      <c r="F59" s="231">
        <v>830</v>
      </c>
      <c r="G59" s="173">
        <f>'Приложение 5'!F59</f>
        <v>169.9</v>
      </c>
      <c r="H59" s="173">
        <v>0</v>
      </c>
      <c r="I59" s="24">
        <v>0</v>
      </c>
      <c r="J59" s="9"/>
    </row>
    <row r="60" spans="1:10" ht="15.95" customHeight="1">
      <c r="A60" s="228" t="s">
        <v>20</v>
      </c>
      <c r="B60" s="216">
        <v>222</v>
      </c>
      <c r="C60" s="236">
        <v>1</v>
      </c>
      <c r="D60" s="229">
        <v>13</v>
      </c>
      <c r="E60" s="230" t="s">
        <v>38</v>
      </c>
      <c r="F60" s="231">
        <v>850</v>
      </c>
      <c r="G60" s="173">
        <f>'Приложение 5'!F60</f>
        <v>5</v>
      </c>
      <c r="H60" s="173">
        <f>'Приложение 5'!G60</f>
        <v>5</v>
      </c>
      <c r="I60" s="24">
        <f>'Приложение 5'!H60</f>
        <v>5</v>
      </c>
      <c r="J60" s="9"/>
    </row>
    <row r="61" spans="1:10" ht="15.95" customHeight="1">
      <c r="A61" s="214" t="s">
        <v>40</v>
      </c>
      <c r="B61" s="215">
        <v>222</v>
      </c>
      <c r="C61" s="219">
        <v>2</v>
      </c>
      <c r="D61" s="220">
        <v>3</v>
      </c>
      <c r="E61" s="221" t="s">
        <v>7</v>
      </c>
      <c r="F61" s="222" t="s">
        <v>7</v>
      </c>
      <c r="G61" s="197">
        <f t="shared" ref="G61:I62" si="10">G62</f>
        <v>266.3</v>
      </c>
      <c r="H61" s="197">
        <f t="shared" si="10"/>
        <v>253</v>
      </c>
      <c r="I61" s="8">
        <f t="shared" si="10"/>
        <v>258.3</v>
      </c>
      <c r="J61" s="9"/>
    </row>
    <row r="62" spans="1:10" ht="15.95" customHeight="1">
      <c r="A62" s="223" t="s">
        <v>15</v>
      </c>
      <c r="B62" s="216">
        <v>222</v>
      </c>
      <c r="C62" s="224">
        <v>2</v>
      </c>
      <c r="D62" s="225">
        <v>3</v>
      </c>
      <c r="E62" s="226" t="s">
        <v>10</v>
      </c>
      <c r="F62" s="227" t="s">
        <v>7</v>
      </c>
      <c r="G62" s="198">
        <f t="shared" si="10"/>
        <v>266.3</v>
      </c>
      <c r="H62" s="198">
        <f t="shared" si="10"/>
        <v>253</v>
      </c>
      <c r="I62" s="14">
        <f t="shared" si="10"/>
        <v>258.3</v>
      </c>
      <c r="J62" s="9"/>
    </row>
    <row r="63" spans="1:10" s="41" customFormat="1" ht="32.1" customHeight="1">
      <c r="A63" s="251" t="s">
        <v>41</v>
      </c>
      <c r="B63" s="216">
        <v>222</v>
      </c>
      <c r="C63" s="224">
        <v>2</v>
      </c>
      <c r="D63" s="225">
        <v>3</v>
      </c>
      <c r="E63" s="226" t="s">
        <v>42</v>
      </c>
      <c r="F63" s="252" t="s">
        <v>7</v>
      </c>
      <c r="G63" s="208">
        <f>G64+G66</f>
        <v>266.3</v>
      </c>
      <c r="H63" s="208">
        <f>H64+H66</f>
        <v>253</v>
      </c>
      <c r="I63" s="39">
        <f>I64+I66</f>
        <v>258.3</v>
      </c>
      <c r="J63" s="40"/>
    </row>
    <row r="64" spans="1:10" ht="63.95" customHeight="1">
      <c r="A64" s="223" t="s">
        <v>13</v>
      </c>
      <c r="B64" s="216">
        <v>222</v>
      </c>
      <c r="C64" s="224">
        <v>2</v>
      </c>
      <c r="D64" s="225">
        <v>3</v>
      </c>
      <c r="E64" s="226" t="s">
        <v>42</v>
      </c>
      <c r="F64" s="227">
        <v>100</v>
      </c>
      <c r="G64" s="198">
        <f>G65</f>
        <v>254.7</v>
      </c>
      <c r="H64" s="198">
        <f>H65</f>
        <v>246.1</v>
      </c>
      <c r="I64" s="14">
        <f>I65</f>
        <v>255.7</v>
      </c>
      <c r="J64" s="9"/>
    </row>
    <row r="65" spans="1:10" ht="32.1" customHeight="1">
      <c r="A65" s="223" t="s">
        <v>43</v>
      </c>
      <c r="B65" s="216">
        <v>222</v>
      </c>
      <c r="C65" s="224">
        <v>2</v>
      </c>
      <c r="D65" s="225">
        <v>3</v>
      </c>
      <c r="E65" s="226" t="s">
        <v>42</v>
      </c>
      <c r="F65" s="227">
        <v>120</v>
      </c>
      <c r="G65" s="198">
        <f>'Приложение 5'!F65</f>
        <v>254.7</v>
      </c>
      <c r="H65" s="198">
        <f>'Приложение 5'!G65</f>
        <v>246.1</v>
      </c>
      <c r="I65" s="14">
        <f>'Приложение 5'!H65</f>
        <v>255.7</v>
      </c>
      <c r="J65" s="9"/>
    </row>
    <row r="66" spans="1:10" ht="32.1" customHeight="1">
      <c r="A66" s="223" t="s">
        <v>126</v>
      </c>
      <c r="B66" s="216">
        <v>222</v>
      </c>
      <c r="C66" s="224">
        <v>2</v>
      </c>
      <c r="D66" s="225">
        <v>3</v>
      </c>
      <c r="E66" s="226" t="s">
        <v>44</v>
      </c>
      <c r="F66" s="227">
        <v>200</v>
      </c>
      <c r="G66" s="198">
        <f>G67</f>
        <v>11.6</v>
      </c>
      <c r="H66" s="198">
        <f>H67</f>
        <v>6.9</v>
      </c>
      <c r="I66" s="14">
        <f>I67</f>
        <v>2.6</v>
      </c>
      <c r="J66" s="9"/>
    </row>
    <row r="67" spans="1:10" ht="32.1" customHeight="1">
      <c r="A67" s="223" t="s">
        <v>18</v>
      </c>
      <c r="B67" s="216">
        <v>222</v>
      </c>
      <c r="C67" s="224">
        <v>2</v>
      </c>
      <c r="D67" s="225">
        <v>3</v>
      </c>
      <c r="E67" s="226" t="s">
        <v>44</v>
      </c>
      <c r="F67" s="227">
        <v>240</v>
      </c>
      <c r="G67" s="198">
        <f>'Приложение 5'!F67</f>
        <v>11.6</v>
      </c>
      <c r="H67" s="198">
        <f>'Приложение 5'!G67</f>
        <v>6.9</v>
      </c>
      <c r="I67" s="14">
        <f>'Приложение 5'!H67</f>
        <v>2.6</v>
      </c>
      <c r="J67" s="9"/>
    </row>
    <row r="68" spans="1:10" ht="32.1" customHeight="1">
      <c r="A68" s="214" t="s">
        <v>45</v>
      </c>
      <c r="B68" s="215">
        <v>222</v>
      </c>
      <c r="C68" s="219">
        <v>3</v>
      </c>
      <c r="D68" s="225"/>
      <c r="E68" s="226"/>
      <c r="F68" s="227"/>
      <c r="G68" s="197">
        <f>G69</f>
        <v>186</v>
      </c>
      <c r="H68" s="197">
        <f t="shared" ref="H68:I70" si="11">H69</f>
        <v>80</v>
      </c>
      <c r="I68" s="197">
        <f t="shared" si="11"/>
        <v>80</v>
      </c>
      <c r="J68" s="9"/>
    </row>
    <row r="69" spans="1:10" ht="32.1" customHeight="1">
      <c r="A69" s="214" t="s">
        <v>46</v>
      </c>
      <c r="B69" s="215">
        <v>222</v>
      </c>
      <c r="C69" s="219">
        <v>3</v>
      </c>
      <c r="D69" s="220">
        <v>9</v>
      </c>
      <c r="E69" s="221" t="s">
        <v>7</v>
      </c>
      <c r="F69" s="222" t="s">
        <v>7</v>
      </c>
      <c r="G69" s="197">
        <f>G70</f>
        <v>186</v>
      </c>
      <c r="H69" s="197">
        <f t="shared" si="11"/>
        <v>80</v>
      </c>
      <c r="I69" s="197">
        <f t="shared" si="11"/>
        <v>80</v>
      </c>
      <c r="J69" s="9"/>
    </row>
    <row r="70" spans="1:10" ht="63">
      <c r="A70" s="214" t="s">
        <v>143</v>
      </c>
      <c r="B70" s="215">
        <v>222</v>
      </c>
      <c r="C70" s="219">
        <v>3</v>
      </c>
      <c r="D70" s="220">
        <v>9</v>
      </c>
      <c r="E70" s="221" t="s">
        <v>47</v>
      </c>
      <c r="F70" s="222" t="s">
        <v>7</v>
      </c>
      <c r="G70" s="197">
        <f>G71</f>
        <v>186</v>
      </c>
      <c r="H70" s="197">
        <f t="shared" si="11"/>
        <v>80</v>
      </c>
      <c r="I70" s="197">
        <f t="shared" si="11"/>
        <v>80</v>
      </c>
      <c r="J70" s="9"/>
    </row>
    <row r="71" spans="1:10" ht="49.5" customHeight="1">
      <c r="A71" s="223" t="s">
        <v>48</v>
      </c>
      <c r="B71" s="216">
        <v>222</v>
      </c>
      <c r="C71" s="224">
        <v>3</v>
      </c>
      <c r="D71" s="225">
        <v>9</v>
      </c>
      <c r="E71" s="237" t="s">
        <v>49</v>
      </c>
      <c r="F71" s="227" t="s">
        <v>7</v>
      </c>
      <c r="G71" s="198">
        <f t="shared" ref="G71:I72" si="12">G72</f>
        <v>186</v>
      </c>
      <c r="H71" s="198">
        <f t="shared" si="12"/>
        <v>80</v>
      </c>
      <c r="I71" s="14">
        <f t="shared" si="12"/>
        <v>80</v>
      </c>
      <c r="J71" s="9"/>
    </row>
    <row r="72" spans="1:10" ht="32.1" customHeight="1">
      <c r="A72" s="223" t="s">
        <v>126</v>
      </c>
      <c r="B72" s="216">
        <v>222</v>
      </c>
      <c r="C72" s="236">
        <v>3</v>
      </c>
      <c r="D72" s="229">
        <v>9</v>
      </c>
      <c r="E72" s="237" t="s">
        <v>49</v>
      </c>
      <c r="F72" s="231">
        <v>200</v>
      </c>
      <c r="G72" s="173">
        <f t="shared" si="12"/>
        <v>186</v>
      </c>
      <c r="H72" s="173">
        <f t="shared" si="12"/>
        <v>80</v>
      </c>
      <c r="I72" s="24">
        <f t="shared" si="12"/>
        <v>80</v>
      </c>
      <c r="J72" s="9"/>
    </row>
    <row r="73" spans="1:10" ht="32.1" customHeight="1">
      <c r="A73" s="129" t="s">
        <v>18</v>
      </c>
      <c r="B73" s="216">
        <v>222</v>
      </c>
      <c r="C73" s="236">
        <v>3</v>
      </c>
      <c r="D73" s="229">
        <v>9</v>
      </c>
      <c r="E73" s="237" t="s">
        <v>49</v>
      </c>
      <c r="F73" s="231">
        <v>240</v>
      </c>
      <c r="G73" s="173">
        <f>'Приложение 5'!F73</f>
        <v>186</v>
      </c>
      <c r="H73" s="173">
        <f>'Приложение 5'!G73</f>
        <v>80</v>
      </c>
      <c r="I73" s="24">
        <f>'Приложение 5'!H73</f>
        <v>80</v>
      </c>
      <c r="J73" s="9"/>
    </row>
    <row r="74" spans="1:10" ht="15.95" customHeight="1">
      <c r="A74" s="247" t="s">
        <v>51</v>
      </c>
      <c r="B74" s="215">
        <v>222</v>
      </c>
      <c r="C74" s="248">
        <v>4</v>
      </c>
      <c r="D74" s="225"/>
      <c r="E74" s="226"/>
      <c r="F74" s="227"/>
      <c r="G74" s="197">
        <f>G75</f>
        <v>1669.3</v>
      </c>
      <c r="H74" s="197">
        <f t="shared" ref="H74:I75" si="13">H75</f>
        <v>1028.8</v>
      </c>
      <c r="I74" s="197">
        <f t="shared" si="13"/>
        <v>1092</v>
      </c>
      <c r="J74" s="9"/>
    </row>
    <row r="75" spans="1:10" ht="15.95" customHeight="1">
      <c r="A75" s="247" t="s">
        <v>52</v>
      </c>
      <c r="B75" s="215">
        <v>222</v>
      </c>
      <c r="C75" s="248">
        <v>4</v>
      </c>
      <c r="D75" s="233">
        <v>9</v>
      </c>
      <c r="E75" s="249" t="s">
        <v>7</v>
      </c>
      <c r="F75" s="235" t="s">
        <v>7</v>
      </c>
      <c r="G75" s="196">
        <f>G76</f>
        <v>1669.3</v>
      </c>
      <c r="H75" s="196">
        <f t="shared" si="13"/>
        <v>1028.8</v>
      </c>
      <c r="I75" s="196">
        <f t="shared" si="13"/>
        <v>1092</v>
      </c>
      <c r="J75" s="9"/>
    </row>
    <row r="76" spans="1:10" ht="32.1" customHeight="1">
      <c r="A76" s="214" t="s">
        <v>144</v>
      </c>
      <c r="B76" s="215">
        <v>222</v>
      </c>
      <c r="C76" s="219">
        <v>4</v>
      </c>
      <c r="D76" s="220">
        <v>9</v>
      </c>
      <c r="E76" s="221" t="s">
        <v>53</v>
      </c>
      <c r="F76" s="235"/>
      <c r="G76" s="196">
        <f>G77+G84</f>
        <v>1669.3</v>
      </c>
      <c r="H76" s="196">
        <f>H77+H84</f>
        <v>1028.8</v>
      </c>
      <c r="I76" s="19">
        <f>I77+I84</f>
        <v>1092</v>
      </c>
      <c r="J76" s="9"/>
    </row>
    <row r="77" spans="1:10" ht="38.25" customHeight="1">
      <c r="A77" s="214" t="s">
        <v>145</v>
      </c>
      <c r="B77" s="215">
        <v>222</v>
      </c>
      <c r="C77" s="219">
        <v>4</v>
      </c>
      <c r="D77" s="220">
        <v>9</v>
      </c>
      <c r="E77" s="221" t="s">
        <v>54</v>
      </c>
      <c r="F77" s="235"/>
      <c r="G77" s="196">
        <f>G78+G81</f>
        <v>1324.8</v>
      </c>
      <c r="H77" s="196">
        <f>H78</f>
        <v>998.8</v>
      </c>
      <c r="I77" s="19">
        <f>I78</f>
        <v>1062</v>
      </c>
      <c r="J77" s="9"/>
    </row>
    <row r="78" spans="1:10" ht="32.1" customHeight="1">
      <c r="A78" s="223" t="s">
        <v>174</v>
      </c>
      <c r="B78" s="216">
        <v>222</v>
      </c>
      <c r="C78" s="224">
        <v>4</v>
      </c>
      <c r="D78" s="225">
        <v>9</v>
      </c>
      <c r="E78" s="226" t="s">
        <v>55</v>
      </c>
      <c r="F78" s="235"/>
      <c r="G78" s="173">
        <f t="shared" ref="G78:I79" si="14">G79</f>
        <v>1324.8</v>
      </c>
      <c r="H78" s="173">
        <f t="shared" si="14"/>
        <v>998.8</v>
      </c>
      <c r="I78" s="24">
        <f t="shared" si="14"/>
        <v>1062</v>
      </c>
      <c r="J78" s="9"/>
    </row>
    <row r="79" spans="1:10" ht="32.1" customHeight="1">
      <c r="A79" s="223" t="s">
        <v>126</v>
      </c>
      <c r="B79" s="216">
        <v>222</v>
      </c>
      <c r="C79" s="224">
        <v>4</v>
      </c>
      <c r="D79" s="225">
        <v>9</v>
      </c>
      <c r="E79" s="226" t="s">
        <v>55</v>
      </c>
      <c r="F79" s="231">
        <v>200</v>
      </c>
      <c r="G79" s="173">
        <f t="shared" si="14"/>
        <v>1324.8</v>
      </c>
      <c r="H79" s="173">
        <f t="shared" si="14"/>
        <v>998.8</v>
      </c>
      <c r="I79" s="24">
        <f t="shared" si="14"/>
        <v>1062</v>
      </c>
      <c r="J79" s="9"/>
    </row>
    <row r="80" spans="1:10" ht="32.1" customHeight="1">
      <c r="A80" s="129" t="s">
        <v>18</v>
      </c>
      <c r="B80" s="216">
        <v>222</v>
      </c>
      <c r="C80" s="224">
        <v>4</v>
      </c>
      <c r="D80" s="225">
        <v>9</v>
      </c>
      <c r="E80" s="226" t="s">
        <v>55</v>
      </c>
      <c r="F80" s="231">
        <v>240</v>
      </c>
      <c r="G80" s="173">
        <f>'Приложение 5'!F80</f>
        <v>1324.8</v>
      </c>
      <c r="H80" s="173">
        <f>'Приложение 5'!G80</f>
        <v>998.8</v>
      </c>
      <c r="I80" s="24">
        <f>'Приложение 5'!H80</f>
        <v>1062</v>
      </c>
      <c r="J80" s="9"/>
    </row>
    <row r="81" spans="1:10" ht="69.75" customHeight="1">
      <c r="A81" s="251" t="s">
        <v>136</v>
      </c>
      <c r="B81" s="216">
        <v>222</v>
      </c>
      <c r="C81" s="224">
        <v>4</v>
      </c>
      <c r="D81" s="225">
        <v>9</v>
      </c>
      <c r="E81" s="12" t="s">
        <v>181</v>
      </c>
      <c r="F81" s="235"/>
      <c r="G81" s="173">
        <f>G82</f>
        <v>0</v>
      </c>
      <c r="H81" s="173">
        <f t="shared" ref="H81:I82" si="15">H82</f>
        <v>0</v>
      </c>
      <c r="I81" s="24">
        <f t="shared" si="15"/>
        <v>0</v>
      </c>
      <c r="J81" s="9"/>
    </row>
    <row r="82" spans="1:10" ht="32.1" customHeight="1">
      <c r="A82" s="223" t="s">
        <v>126</v>
      </c>
      <c r="B82" s="216">
        <v>222</v>
      </c>
      <c r="C82" s="224">
        <v>4</v>
      </c>
      <c r="D82" s="225">
        <v>9</v>
      </c>
      <c r="E82" s="12" t="s">
        <v>181</v>
      </c>
      <c r="F82" s="231">
        <v>200</v>
      </c>
      <c r="G82" s="173">
        <f>G83</f>
        <v>0</v>
      </c>
      <c r="H82" s="173">
        <f t="shared" si="15"/>
        <v>0</v>
      </c>
      <c r="I82" s="24">
        <f t="shared" si="15"/>
        <v>0</v>
      </c>
      <c r="J82" s="9"/>
    </row>
    <row r="83" spans="1:10" ht="32.1" customHeight="1">
      <c r="A83" s="129" t="s">
        <v>18</v>
      </c>
      <c r="B83" s="216">
        <v>222</v>
      </c>
      <c r="C83" s="224">
        <v>4</v>
      </c>
      <c r="D83" s="225">
        <v>9</v>
      </c>
      <c r="E83" s="12" t="s">
        <v>181</v>
      </c>
      <c r="F83" s="231">
        <v>240</v>
      </c>
      <c r="G83" s="173">
        <f>'Приложение 5'!F83</f>
        <v>0</v>
      </c>
      <c r="H83" s="173">
        <v>0</v>
      </c>
      <c r="I83" s="24">
        <v>0</v>
      </c>
      <c r="J83" s="9"/>
    </row>
    <row r="84" spans="1:10" ht="33" customHeight="1">
      <c r="A84" s="214" t="s">
        <v>175</v>
      </c>
      <c r="B84" s="215">
        <v>222</v>
      </c>
      <c r="C84" s="219">
        <v>4</v>
      </c>
      <c r="D84" s="220">
        <v>9</v>
      </c>
      <c r="E84" s="221" t="s">
        <v>56</v>
      </c>
      <c r="F84" s="235"/>
      <c r="G84" s="196">
        <f t="shared" ref="G84:I86" si="16">G85</f>
        <v>344.5</v>
      </c>
      <c r="H84" s="196">
        <f t="shared" si="16"/>
        <v>30</v>
      </c>
      <c r="I84" s="19">
        <f t="shared" si="16"/>
        <v>30</v>
      </c>
      <c r="J84" s="9"/>
    </row>
    <row r="85" spans="1:10" ht="32.1" customHeight="1">
      <c r="A85" s="223" t="s">
        <v>176</v>
      </c>
      <c r="B85" s="216">
        <v>222</v>
      </c>
      <c r="C85" s="224">
        <v>4</v>
      </c>
      <c r="D85" s="225">
        <v>9</v>
      </c>
      <c r="E85" s="226" t="s">
        <v>57</v>
      </c>
      <c r="F85" s="235"/>
      <c r="G85" s="173">
        <f t="shared" si="16"/>
        <v>344.5</v>
      </c>
      <c r="H85" s="173">
        <f t="shared" si="16"/>
        <v>30</v>
      </c>
      <c r="I85" s="24">
        <f t="shared" si="16"/>
        <v>30</v>
      </c>
      <c r="J85" s="9"/>
    </row>
    <row r="86" spans="1:10" ht="32.1" customHeight="1">
      <c r="A86" s="223" t="s">
        <v>126</v>
      </c>
      <c r="B86" s="216">
        <v>222</v>
      </c>
      <c r="C86" s="224">
        <v>4</v>
      </c>
      <c r="D86" s="225">
        <v>9</v>
      </c>
      <c r="E86" s="226" t="s">
        <v>57</v>
      </c>
      <c r="F86" s="231">
        <v>200</v>
      </c>
      <c r="G86" s="173">
        <f t="shared" si="16"/>
        <v>344.5</v>
      </c>
      <c r="H86" s="173">
        <f t="shared" si="16"/>
        <v>30</v>
      </c>
      <c r="I86" s="24">
        <f t="shared" si="16"/>
        <v>30</v>
      </c>
      <c r="J86" s="9"/>
    </row>
    <row r="87" spans="1:10" ht="32.1" customHeight="1">
      <c r="A87" s="129" t="s">
        <v>18</v>
      </c>
      <c r="B87" s="216">
        <v>222</v>
      </c>
      <c r="C87" s="224">
        <v>4</v>
      </c>
      <c r="D87" s="225">
        <v>9</v>
      </c>
      <c r="E87" s="226" t="s">
        <v>57</v>
      </c>
      <c r="F87" s="231">
        <v>240</v>
      </c>
      <c r="G87" s="173">
        <f>'Приложение 5'!F87</f>
        <v>344.5</v>
      </c>
      <c r="H87" s="173">
        <f>'Приложение 5'!G87</f>
        <v>30</v>
      </c>
      <c r="I87" s="24">
        <f>'Приложение 5'!H87</f>
        <v>30</v>
      </c>
      <c r="J87" s="9"/>
    </row>
    <row r="88" spans="1:10" ht="15.95" customHeight="1">
      <c r="A88" s="247" t="s">
        <v>59</v>
      </c>
      <c r="B88" s="215">
        <v>222</v>
      </c>
      <c r="C88" s="248">
        <v>5</v>
      </c>
      <c r="D88" s="233" t="s">
        <v>7</v>
      </c>
      <c r="E88" s="249" t="s">
        <v>7</v>
      </c>
      <c r="F88" s="235" t="s">
        <v>7</v>
      </c>
      <c r="G88" s="196">
        <f>G89+G94</f>
        <v>1054.0999999999999</v>
      </c>
      <c r="H88" s="196">
        <f t="shared" ref="H88:I88" si="17">H89+H94</f>
        <v>55</v>
      </c>
      <c r="I88" s="196">
        <f t="shared" si="17"/>
        <v>55</v>
      </c>
      <c r="J88" s="9"/>
    </row>
    <row r="89" spans="1:10" ht="15.95" customHeight="1">
      <c r="A89" s="214" t="s">
        <v>60</v>
      </c>
      <c r="B89" s="215">
        <v>222</v>
      </c>
      <c r="C89" s="219">
        <v>5</v>
      </c>
      <c r="D89" s="220">
        <v>1</v>
      </c>
      <c r="E89" s="221" t="s">
        <v>7</v>
      </c>
      <c r="F89" s="222" t="s">
        <v>7</v>
      </c>
      <c r="G89" s="197">
        <f>G90</f>
        <v>4.0999999999999996</v>
      </c>
      <c r="H89" s="197">
        <f t="shared" ref="H89:I90" si="18">H90</f>
        <v>5</v>
      </c>
      <c r="I89" s="197">
        <f t="shared" si="18"/>
        <v>5</v>
      </c>
      <c r="J89" s="9"/>
    </row>
    <row r="90" spans="1:10" ht="15.95" customHeight="1">
      <c r="A90" s="223" t="s">
        <v>61</v>
      </c>
      <c r="B90" s="216">
        <v>222</v>
      </c>
      <c r="C90" s="224">
        <v>5</v>
      </c>
      <c r="D90" s="225">
        <v>1</v>
      </c>
      <c r="E90" s="226" t="s">
        <v>10</v>
      </c>
      <c r="F90" s="227"/>
      <c r="G90" s="198">
        <f>G91</f>
        <v>4.0999999999999996</v>
      </c>
      <c r="H90" s="198">
        <f t="shared" si="18"/>
        <v>5</v>
      </c>
      <c r="I90" s="198">
        <f t="shared" si="18"/>
        <v>5</v>
      </c>
      <c r="J90" s="9"/>
    </row>
    <row r="91" spans="1:10" ht="18.75">
      <c r="A91" s="129" t="s">
        <v>62</v>
      </c>
      <c r="B91" s="216">
        <v>222</v>
      </c>
      <c r="C91" s="224">
        <v>5</v>
      </c>
      <c r="D91" s="225">
        <v>1</v>
      </c>
      <c r="E91" s="226" t="s">
        <v>63</v>
      </c>
      <c r="F91" s="227"/>
      <c r="G91" s="198">
        <f t="shared" ref="G91:I92" si="19">G92</f>
        <v>4.0999999999999996</v>
      </c>
      <c r="H91" s="198">
        <f t="shared" si="19"/>
        <v>5</v>
      </c>
      <c r="I91" s="14">
        <f t="shared" si="19"/>
        <v>5</v>
      </c>
      <c r="J91" s="9"/>
    </row>
    <row r="92" spans="1:10" ht="32.1" customHeight="1">
      <c r="A92" s="223" t="s">
        <v>126</v>
      </c>
      <c r="B92" s="216">
        <v>222</v>
      </c>
      <c r="C92" s="224">
        <v>5</v>
      </c>
      <c r="D92" s="225">
        <v>1</v>
      </c>
      <c r="E92" s="226" t="s">
        <v>63</v>
      </c>
      <c r="F92" s="227">
        <v>200</v>
      </c>
      <c r="G92" s="198">
        <f t="shared" si="19"/>
        <v>4.0999999999999996</v>
      </c>
      <c r="H92" s="198">
        <f t="shared" si="19"/>
        <v>5</v>
      </c>
      <c r="I92" s="14">
        <f t="shared" si="19"/>
        <v>5</v>
      </c>
      <c r="J92" s="9"/>
    </row>
    <row r="93" spans="1:10" ht="32.1" customHeight="1">
      <c r="A93" s="129" t="s">
        <v>18</v>
      </c>
      <c r="B93" s="216">
        <v>222</v>
      </c>
      <c r="C93" s="224">
        <v>5</v>
      </c>
      <c r="D93" s="225">
        <v>1</v>
      </c>
      <c r="E93" s="226" t="s">
        <v>63</v>
      </c>
      <c r="F93" s="227">
        <v>240</v>
      </c>
      <c r="G93" s="198">
        <f>'Приложение 5'!F93</f>
        <v>4.0999999999999996</v>
      </c>
      <c r="H93" s="198">
        <f>'Приложение 5'!G93</f>
        <v>5</v>
      </c>
      <c r="I93" s="14">
        <f>'Приложение 5'!H93</f>
        <v>5</v>
      </c>
      <c r="J93" s="9"/>
    </row>
    <row r="94" spans="1:10" ht="15.95" customHeight="1">
      <c r="A94" s="247" t="s">
        <v>64</v>
      </c>
      <c r="B94" s="215">
        <v>222</v>
      </c>
      <c r="C94" s="219">
        <v>5</v>
      </c>
      <c r="D94" s="220">
        <v>3</v>
      </c>
      <c r="E94" s="221"/>
      <c r="F94" s="222"/>
      <c r="G94" s="197">
        <f>G95</f>
        <v>1050</v>
      </c>
      <c r="H94" s="197">
        <f t="shared" ref="H94:I94" si="20">H95</f>
        <v>50</v>
      </c>
      <c r="I94" s="197">
        <f t="shared" si="20"/>
        <v>50</v>
      </c>
      <c r="J94" s="9"/>
    </row>
    <row r="95" spans="1:10" ht="32.1" customHeight="1">
      <c r="A95" s="214" t="s">
        <v>149</v>
      </c>
      <c r="B95" s="215">
        <v>222</v>
      </c>
      <c r="C95" s="219">
        <v>5</v>
      </c>
      <c r="D95" s="220">
        <v>3</v>
      </c>
      <c r="E95" s="221" t="s">
        <v>65</v>
      </c>
      <c r="F95" s="222" t="s">
        <v>7</v>
      </c>
      <c r="G95" s="197">
        <f>G96+G100+G104+G108</f>
        <v>1050</v>
      </c>
      <c r="H95" s="197">
        <f>H96+H100+H104+H108</f>
        <v>50</v>
      </c>
      <c r="I95" s="8">
        <f>I96+I100+I104+I108</f>
        <v>50</v>
      </c>
      <c r="J95" s="9"/>
    </row>
    <row r="96" spans="1:10" ht="37.5" customHeight="1">
      <c r="A96" s="223" t="s">
        <v>150</v>
      </c>
      <c r="B96" s="216">
        <v>222</v>
      </c>
      <c r="C96" s="224">
        <v>5</v>
      </c>
      <c r="D96" s="225">
        <v>3</v>
      </c>
      <c r="E96" s="226" t="s">
        <v>66</v>
      </c>
      <c r="F96" s="227"/>
      <c r="G96" s="198">
        <f t="shared" ref="G96:I98" si="21">G97</f>
        <v>590</v>
      </c>
      <c r="H96" s="198">
        <f t="shared" si="21"/>
        <v>30</v>
      </c>
      <c r="I96" s="14">
        <f t="shared" si="21"/>
        <v>30</v>
      </c>
      <c r="J96" s="9"/>
    </row>
    <row r="97" spans="1:10" ht="48" customHeight="1">
      <c r="A97" s="223" t="s">
        <v>177</v>
      </c>
      <c r="B97" s="216">
        <v>222</v>
      </c>
      <c r="C97" s="224">
        <v>5</v>
      </c>
      <c r="D97" s="225">
        <v>3</v>
      </c>
      <c r="E97" s="226" t="s">
        <v>67</v>
      </c>
      <c r="F97" s="227"/>
      <c r="G97" s="198">
        <f t="shared" si="21"/>
        <v>590</v>
      </c>
      <c r="H97" s="198">
        <f t="shared" si="21"/>
        <v>30</v>
      </c>
      <c r="I97" s="14">
        <f t="shared" si="21"/>
        <v>30</v>
      </c>
      <c r="J97" s="9"/>
    </row>
    <row r="98" spans="1:10" ht="32.1" customHeight="1">
      <c r="A98" s="223" t="s">
        <v>126</v>
      </c>
      <c r="B98" s="216">
        <v>222</v>
      </c>
      <c r="C98" s="224">
        <v>5</v>
      </c>
      <c r="D98" s="225">
        <v>3</v>
      </c>
      <c r="E98" s="226" t="s">
        <v>67</v>
      </c>
      <c r="F98" s="227">
        <v>200</v>
      </c>
      <c r="G98" s="198">
        <f t="shared" si="21"/>
        <v>590</v>
      </c>
      <c r="H98" s="198">
        <f t="shared" si="21"/>
        <v>30</v>
      </c>
      <c r="I98" s="14">
        <f t="shared" si="21"/>
        <v>30</v>
      </c>
      <c r="J98" s="9"/>
    </row>
    <row r="99" spans="1:10" ht="30.75" customHeight="1">
      <c r="A99" s="223" t="s">
        <v>18</v>
      </c>
      <c r="B99" s="216">
        <v>222</v>
      </c>
      <c r="C99" s="224">
        <v>5</v>
      </c>
      <c r="D99" s="225">
        <v>3</v>
      </c>
      <c r="E99" s="226" t="s">
        <v>67</v>
      </c>
      <c r="F99" s="227">
        <v>240</v>
      </c>
      <c r="G99" s="198">
        <f>'Приложение 5'!F99</f>
        <v>590</v>
      </c>
      <c r="H99" s="198">
        <f>'Приложение 5'!G99</f>
        <v>30</v>
      </c>
      <c r="I99" s="14">
        <f>'Приложение 5'!H99</f>
        <v>30</v>
      </c>
      <c r="J99" s="9"/>
    </row>
    <row r="100" spans="1:10" ht="53.25" customHeight="1">
      <c r="A100" s="223" t="s">
        <v>182</v>
      </c>
      <c r="B100" s="216">
        <v>222</v>
      </c>
      <c r="C100" s="224">
        <v>5</v>
      </c>
      <c r="D100" s="225">
        <v>3</v>
      </c>
      <c r="E100" s="226" t="s">
        <v>68</v>
      </c>
      <c r="F100" s="227"/>
      <c r="G100" s="198">
        <f t="shared" ref="G100:I102" si="22">G101</f>
        <v>23.3</v>
      </c>
      <c r="H100" s="198">
        <f t="shared" si="22"/>
        <v>0</v>
      </c>
      <c r="I100" s="14">
        <f t="shared" si="22"/>
        <v>0</v>
      </c>
      <c r="J100" s="9"/>
    </row>
    <row r="101" spans="1:10" ht="51" customHeight="1">
      <c r="A101" s="223" t="s">
        <v>183</v>
      </c>
      <c r="B101" s="216">
        <v>222</v>
      </c>
      <c r="C101" s="224">
        <v>5</v>
      </c>
      <c r="D101" s="225">
        <v>3</v>
      </c>
      <c r="E101" s="226" t="s">
        <v>69</v>
      </c>
      <c r="F101" s="227"/>
      <c r="G101" s="198">
        <f t="shared" si="22"/>
        <v>23.3</v>
      </c>
      <c r="H101" s="198">
        <f t="shared" si="22"/>
        <v>0</v>
      </c>
      <c r="I101" s="14">
        <f t="shared" si="22"/>
        <v>0</v>
      </c>
      <c r="J101" s="9"/>
    </row>
    <row r="102" spans="1:10" ht="49.5" customHeight="1">
      <c r="A102" s="223" t="s">
        <v>126</v>
      </c>
      <c r="B102" s="216">
        <v>222</v>
      </c>
      <c r="C102" s="224">
        <v>5</v>
      </c>
      <c r="D102" s="225">
        <v>3</v>
      </c>
      <c r="E102" s="226" t="s">
        <v>69</v>
      </c>
      <c r="F102" s="227">
        <v>200</v>
      </c>
      <c r="G102" s="198">
        <f t="shared" si="22"/>
        <v>23.3</v>
      </c>
      <c r="H102" s="198">
        <f t="shared" si="22"/>
        <v>0</v>
      </c>
      <c r="I102" s="14">
        <f t="shared" si="22"/>
        <v>0</v>
      </c>
      <c r="J102" s="9"/>
    </row>
    <row r="103" spans="1:10" ht="45.75" customHeight="1">
      <c r="A103" s="223" t="s">
        <v>18</v>
      </c>
      <c r="B103" s="216">
        <v>222</v>
      </c>
      <c r="C103" s="224">
        <v>5</v>
      </c>
      <c r="D103" s="225">
        <v>3</v>
      </c>
      <c r="E103" s="226" t="s">
        <v>69</v>
      </c>
      <c r="F103" s="227">
        <v>240</v>
      </c>
      <c r="G103" s="198">
        <f>'Приложение 5'!F103</f>
        <v>23.3</v>
      </c>
      <c r="H103" s="198">
        <v>0</v>
      </c>
      <c r="I103" s="14">
        <v>0</v>
      </c>
      <c r="J103" s="9"/>
    </row>
    <row r="104" spans="1:10" ht="48" customHeight="1">
      <c r="A104" s="223" t="s">
        <v>151</v>
      </c>
      <c r="B104" s="216">
        <v>222</v>
      </c>
      <c r="C104" s="224">
        <v>5</v>
      </c>
      <c r="D104" s="225">
        <v>3</v>
      </c>
      <c r="E104" s="226" t="s">
        <v>70</v>
      </c>
      <c r="F104" s="227"/>
      <c r="G104" s="198">
        <f t="shared" ref="G104:I106" si="23">G105</f>
        <v>5</v>
      </c>
      <c r="H104" s="198">
        <f t="shared" si="23"/>
        <v>10</v>
      </c>
      <c r="I104" s="14">
        <f t="shared" si="23"/>
        <v>10</v>
      </c>
      <c r="J104" s="9"/>
    </row>
    <row r="105" spans="1:10" ht="46.5" customHeight="1">
      <c r="A105" s="223" t="s">
        <v>178</v>
      </c>
      <c r="B105" s="216">
        <v>222</v>
      </c>
      <c r="C105" s="224">
        <v>5</v>
      </c>
      <c r="D105" s="225">
        <v>3</v>
      </c>
      <c r="E105" s="226" t="s">
        <v>71</v>
      </c>
      <c r="F105" s="227"/>
      <c r="G105" s="198">
        <f t="shared" si="23"/>
        <v>5</v>
      </c>
      <c r="H105" s="198">
        <f t="shared" si="23"/>
        <v>10</v>
      </c>
      <c r="I105" s="14">
        <f t="shared" si="23"/>
        <v>10</v>
      </c>
      <c r="J105" s="9"/>
    </row>
    <row r="106" spans="1:10" ht="32.1" customHeight="1">
      <c r="A106" s="223" t="s">
        <v>126</v>
      </c>
      <c r="B106" s="216">
        <v>222</v>
      </c>
      <c r="C106" s="224">
        <v>5</v>
      </c>
      <c r="D106" s="225">
        <v>3</v>
      </c>
      <c r="E106" s="226" t="s">
        <v>71</v>
      </c>
      <c r="F106" s="227">
        <v>200</v>
      </c>
      <c r="G106" s="198">
        <f t="shared" si="23"/>
        <v>5</v>
      </c>
      <c r="H106" s="198">
        <f t="shared" si="23"/>
        <v>10</v>
      </c>
      <c r="I106" s="14">
        <f t="shared" si="23"/>
        <v>10</v>
      </c>
      <c r="J106" s="9"/>
    </row>
    <row r="107" spans="1:10" ht="32.1" customHeight="1">
      <c r="A107" s="223" t="s">
        <v>18</v>
      </c>
      <c r="B107" s="216">
        <v>222</v>
      </c>
      <c r="C107" s="224">
        <v>5</v>
      </c>
      <c r="D107" s="225">
        <v>3</v>
      </c>
      <c r="E107" s="226" t="s">
        <v>71</v>
      </c>
      <c r="F107" s="227">
        <v>240</v>
      </c>
      <c r="G107" s="198">
        <f>'Приложение 5'!F107</f>
        <v>5</v>
      </c>
      <c r="H107" s="198">
        <f>'Приложение 5'!G107</f>
        <v>10</v>
      </c>
      <c r="I107" s="14">
        <f>'Приложение 5'!H107</f>
        <v>10</v>
      </c>
      <c r="J107" s="9"/>
    </row>
    <row r="108" spans="1:10" ht="48" customHeight="1">
      <c r="A108" s="223" t="s">
        <v>153</v>
      </c>
      <c r="B108" s="216">
        <v>222</v>
      </c>
      <c r="C108" s="224">
        <v>5</v>
      </c>
      <c r="D108" s="225">
        <v>3</v>
      </c>
      <c r="E108" s="226" t="s">
        <v>72</v>
      </c>
      <c r="F108" s="227"/>
      <c r="G108" s="198">
        <f t="shared" ref="G108:I110" si="24">G109</f>
        <v>431.7</v>
      </c>
      <c r="H108" s="198">
        <f t="shared" si="24"/>
        <v>10</v>
      </c>
      <c r="I108" s="14">
        <f t="shared" si="24"/>
        <v>10</v>
      </c>
      <c r="J108" s="9"/>
    </row>
    <row r="109" spans="1:10" ht="63.95" customHeight="1">
      <c r="A109" s="223" t="s">
        <v>154</v>
      </c>
      <c r="B109" s="216">
        <v>222</v>
      </c>
      <c r="C109" s="224">
        <v>5</v>
      </c>
      <c r="D109" s="225">
        <v>3</v>
      </c>
      <c r="E109" s="226" t="s">
        <v>73</v>
      </c>
      <c r="F109" s="227"/>
      <c r="G109" s="198">
        <f t="shared" si="24"/>
        <v>431.7</v>
      </c>
      <c r="H109" s="198">
        <f t="shared" si="24"/>
        <v>10</v>
      </c>
      <c r="I109" s="14">
        <f t="shared" si="24"/>
        <v>10</v>
      </c>
      <c r="J109" s="9"/>
    </row>
    <row r="110" spans="1:10" ht="32.1" customHeight="1">
      <c r="A110" s="223" t="s">
        <v>126</v>
      </c>
      <c r="B110" s="216">
        <v>222</v>
      </c>
      <c r="C110" s="224">
        <v>5</v>
      </c>
      <c r="D110" s="225">
        <v>3</v>
      </c>
      <c r="E110" s="226" t="s">
        <v>73</v>
      </c>
      <c r="F110" s="227">
        <v>200</v>
      </c>
      <c r="G110" s="198">
        <f t="shared" si="24"/>
        <v>431.7</v>
      </c>
      <c r="H110" s="198">
        <f t="shared" si="24"/>
        <v>10</v>
      </c>
      <c r="I110" s="14">
        <f t="shared" si="24"/>
        <v>10</v>
      </c>
      <c r="J110" s="9"/>
    </row>
    <row r="111" spans="1:10" ht="32.1" customHeight="1">
      <c r="A111" s="223" t="s">
        <v>18</v>
      </c>
      <c r="B111" s="216">
        <v>222</v>
      </c>
      <c r="C111" s="224">
        <v>5</v>
      </c>
      <c r="D111" s="225">
        <v>3</v>
      </c>
      <c r="E111" s="226" t="s">
        <v>73</v>
      </c>
      <c r="F111" s="227">
        <v>240</v>
      </c>
      <c r="G111" s="198">
        <f>'Приложение 5'!F111</f>
        <v>431.7</v>
      </c>
      <c r="H111" s="198">
        <f>'Приложение 5'!G111</f>
        <v>10</v>
      </c>
      <c r="I111" s="14">
        <f>'Приложение 5'!H111</f>
        <v>10</v>
      </c>
      <c r="J111" s="9"/>
    </row>
    <row r="112" spans="1:10" ht="15.95" customHeight="1">
      <c r="A112" s="253" t="s">
        <v>74</v>
      </c>
      <c r="B112" s="215">
        <v>222</v>
      </c>
      <c r="C112" s="254">
        <v>8</v>
      </c>
      <c r="D112" s="254" t="s">
        <v>7</v>
      </c>
      <c r="E112" s="255" t="s">
        <v>7</v>
      </c>
      <c r="F112" s="256" t="s">
        <v>7</v>
      </c>
      <c r="G112" s="209">
        <f>G113</f>
        <v>8252.7000000000007</v>
      </c>
      <c r="H112" s="209">
        <f>H113</f>
        <v>1237.8</v>
      </c>
      <c r="I112" s="53">
        <f>I113</f>
        <v>436.9</v>
      </c>
      <c r="J112" s="9"/>
    </row>
    <row r="113" spans="1:10" ht="15.95" customHeight="1">
      <c r="A113" s="257" t="s">
        <v>75</v>
      </c>
      <c r="B113" s="215">
        <v>222</v>
      </c>
      <c r="C113" s="258">
        <v>8</v>
      </c>
      <c r="D113" s="259">
        <v>1</v>
      </c>
      <c r="E113" s="260" t="s">
        <v>7</v>
      </c>
      <c r="F113" s="261" t="s">
        <v>7</v>
      </c>
      <c r="G113" s="210">
        <f>G114</f>
        <v>8252.7000000000007</v>
      </c>
      <c r="H113" s="210">
        <f t="shared" ref="H113:I113" si="25">H114</f>
        <v>1237.8</v>
      </c>
      <c r="I113" s="210">
        <f t="shared" si="25"/>
        <v>436.9</v>
      </c>
      <c r="J113" s="9"/>
    </row>
    <row r="114" spans="1:10" ht="32.1" customHeight="1">
      <c r="A114" s="262" t="s">
        <v>155</v>
      </c>
      <c r="B114" s="215">
        <v>222</v>
      </c>
      <c r="C114" s="233">
        <v>8</v>
      </c>
      <c r="D114" s="233">
        <v>1</v>
      </c>
      <c r="E114" s="234" t="s">
        <v>76</v>
      </c>
      <c r="F114" s="222" t="s">
        <v>7</v>
      </c>
      <c r="G114" s="197">
        <f>G115+G122</f>
        <v>8252.7000000000007</v>
      </c>
      <c r="H114" s="197">
        <f t="shared" ref="H114:I114" si="26">H115+H122</f>
        <v>1237.8</v>
      </c>
      <c r="I114" s="197">
        <f t="shared" si="26"/>
        <v>436.9</v>
      </c>
      <c r="J114" s="9"/>
    </row>
    <row r="115" spans="1:10" ht="35.25" customHeight="1">
      <c r="A115" s="180" t="s">
        <v>156</v>
      </c>
      <c r="B115" s="216">
        <v>222</v>
      </c>
      <c r="C115" s="263">
        <v>8</v>
      </c>
      <c r="D115" s="263">
        <v>1</v>
      </c>
      <c r="E115" s="230" t="s">
        <v>77</v>
      </c>
      <c r="F115" s="264"/>
      <c r="G115" s="199">
        <f>G116+G118+G120</f>
        <v>4607</v>
      </c>
      <c r="H115" s="199">
        <f>H116+H118+H120</f>
        <v>1237.8</v>
      </c>
      <c r="I115" s="55">
        <f>I116+I118+I120</f>
        <v>436.9</v>
      </c>
      <c r="J115" s="9"/>
    </row>
    <row r="116" spans="1:10" ht="63.95" customHeight="1">
      <c r="A116" s="228" t="s">
        <v>13</v>
      </c>
      <c r="B116" s="216">
        <v>222</v>
      </c>
      <c r="C116" s="263">
        <v>8</v>
      </c>
      <c r="D116" s="263">
        <v>1</v>
      </c>
      <c r="E116" s="230" t="s">
        <v>77</v>
      </c>
      <c r="F116" s="264">
        <v>100</v>
      </c>
      <c r="G116" s="199">
        <f>G117</f>
        <v>634</v>
      </c>
      <c r="H116" s="199">
        <f>H117</f>
        <v>1237.8</v>
      </c>
      <c r="I116" s="55">
        <f>I117</f>
        <v>436.9</v>
      </c>
      <c r="J116" s="9"/>
    </row>
    <row r="117" spans="1:10" ht="18.75">
      <c r="A117" s="265" t="s">
        <v>78</v>
      </c>
      <c r="B117" s="216">
        <v>222</v>
      </c>
      <c r="C117" s="263">
        <v>8</v>
      </c>
      <c r="D117" s="263">
        <v>1</v>
      </c>
      <c r="E117" s="230" t="s">
        <v>77</v>
      </c>
      <c r="F117" s="264">
        <v>110</v>
      </c>
      <c r="G117" s="199">
        <f>'Приложение 5'!F117</f>
        <v>634</v>
      </c>
      <c r="H117" s="199">
        <f>'Приложение 5'!G117</f>
        <v>1237.8</v>
      </c>
      <c r="I117" s="55">
        <f>'Приложение 5'!H117</f>
        <v>436.9</v>
      </c>
      <c r="J117" s="9"/>
    </row>
    <row r="118" spans="1:10" ht="32.1" customHeight="1">
      <c r="A118" s="228" t="s">
        <v>126</v>
      </c>
      <c r="B118" s="216">
        <v>222</v>
      </c>
      <c r="C118" s="263">
        <v>8</v>
      </c>
      <c r="D118" s="263">
        <v>1</v>
      </c>
      <c r="E118" s="230" t="s">
        <v>77</v>
      </c>
      <c r="F118" s="266">
        <v>200</v>
      </c>
      <c r="G118" s="200">
        <f>G119</f>
        <v>3967</v>
      </c>
      <c r="H118" s="200">
        <f>H119</f>
        <v>0</v>
      </c>
      <c r="I118" s="59">
        <f>I119</f>
        <v>0</v>
      </c>
      <c r="J118" s="9"/>
    </row>
    <row r="119" spans="1:10" ht="32.1" customHeight="1">
      <c r="A119" s="267" t="s">
        <v>18</v>
      </c>
      <c r="B119" s="216">
        <v>222</v>
      </c>
      <c r="C119" s="263">
        <v>8</v>
      </c>
      <c r="D119" s="263">
        <v>1</v>
      </c>
      <c r="E119" s="230" t="s">
        <v>77</v>
      </c>
      <c r="F119" s="268">
        <v>240</v>
      </c>
      <c r="G119" s="211">
        <f>'Приложение 5'!F119</f>
        <v>3967</v>
      </c>
      <c r="H119" s="211">
        <v>0</v>
      </c>
      <c r="I119" s="63">
        <v>0</v>
      </c>
      <c r="J119" s="9"/>
    </row>
    <row r="120" spans="1:10" ht="15.95" customHeight="1">
      <c r="A120" s="228" t="s">
        <v>19</v>
      </c>
      <c r="B120" s="216">
        <v>222</v>
      </c>
      <c r="C120" s="263">
        <v>8</v>
      </c>
      <c r="D120" s="263">
        <v>1</v>
      </c>
      <c r="E120" s="230" t="s">
        <v>77</v>
      </c>
      <c r="F120" s="264">
        <v>800</v>
      </c>
      <c r="G120" s="199">
        <f>G121</f>
        <v>6</v>
      </c>
      <c r="H120" s="199">
        <f>H121</f>
        <v>0</v>
      </c>
      <c r="I120" s="55">
        <f>I121</f>
        <v>0</v>
      </c>
      <c r="J120" s="9"/>
    </row>
    <row r="121" spans="1:10" ht="15.95" customHeight="1">
      <c r="A121" s="228" t="s">
        <v>20</v>
      </c>
      <c r="B121" s="216">
        <v>222</v>
      </c>
      <c r="C121" s="269">
        <v>8</v>
      </c>
      <c r="D121" s="270">
        <v>1</v>
      </c>
      <c r="E121" s="226" t="s">
        <v>77</v>
      </c>
      <c r="F121" s="264">
        <v>850</v>
      </c>
      <c r="G121" s="199">
        <f>'Приложение 5'!F121</f>
        <v>6</v>
      </c>
      <c r="H121" s="199">
        <v>0</v>
      </c>
      <c r="I121" s="55">
        <v>0</v>
      </c>
      <c r="J121" s="9"/>
    </row>
    <row r="122" spans="1:10" ht="49.5" customHeight="1">
      <c r="A122" s="223" t="s">
        <v>135</v>
      </c>
      <c r="B122" s="216">
        <v>222</v>
      </c>
      <c r="C122" s="271">
        <v>8</v>
      </c>
      <c r="D122" s="263">
        <v>1</v>
      </c>
      <c r="E122" s="226" t="s">
        <v>79</v>
      </c>
      <c r="F122" s="266"/>
      <c r="G122" s="200">
        <f>G123+G125</f>
        <v>3645.7</v>
      </c>
      <c r="H122" s="200">
        <f>H123+H125</f>
        <v>0</v>
      </c>
      <c r="I122" s="59">
        <f>I123+I125</f>
        <v>0</v>
      </c>
      <c r="J122" s="9"/>
    </row>
    <row r="123" spans="1:10" ht="63.95" customHeight="1">
      <c r="A123" s="228" t="s">
        <v>13</v>
      </c>
      <c r="B123" s="216">
        <v>222</v>
      </c>
      <c r="C123" s="271">
        <v>8</v>
      </c>
      <c r="D123" s="263">
        <v>1</v>
      </c>
      <c r="E123" s="226" t="s">
        <v>79</v>
      </c>
      <c r="F123" s="266">
        <v>100</v>
      </c>
      <c r="G123" s="200">
        <f>G124</f>
        <v>3391.7</v>
      </c>
      <c r="H123" s="200">
        <f>H124</f>
        <v>0</v>
      </c>
      <c r="I123" s="59">
        <f>I124</f>
        <v>0</v>
      </c>
      <c r="J123" s="9"/>
    </row>
    <row r="124" spans="1:10" ht="15.95" customHeight="1">
      <c r="A124" s="265" t="s">
        <v>78</v>
      </c>
      <c r="B124" s="216">
        <v>222</v>
      </c>
      <c r="C124" s="271">
        <v>8</v>
      </c>
      <c r="D124" s="263">
        <v>1</v>
      </c>
      <c r="E124" s="226" t="s">
        <v>79</v>
      </c>
      <c r="F124" s="266">
        <v>110</v>
      </c>
      <c r="G124" s="200">
        <f>'Приложение 5'!F124</f>
        <v>3391.7</v>
      </c>
      <c r="H124" s="200">
        <v>0</v>
      </c>
      <c r="I124" s="59">
        <v>0</v>
      </c>
      <c r="J124" s="9"/>
    </row>
    <row r="125" spans="1:10" ht="32.1" customHeight="1">
      <c r="A125" s="267" t="s">
        <v>58</v>
      </c>
      <c r="B125" s="216">
        <v>222</v>
      </c>
      <c r="C125" s="271">
        <v>8</v>
      </c>
      <c r="D125" s="263">
        <v>1</v>
      </c>
      <c r="E125" s="226" t="s">
        <v>79</v>
      </c>
      <c r="F125" s="266">
        <v>200</v>
      </c>
      <c r="G125" s="200">
        <f>G126</f>
        <v>254</v>
      </c>
      <c r="H125" s="200">
        <f>H126</f>
        <v>0</v>
      </c>
      <c r="I125" s="59">
        <f>I126</f>
        <v>0</v>
      </c>
      <c r="J125" s="9"/>
    </row>
    <row r="126" spans="1:10" ht="32.1" customHeight="1">
      <c r="A126" s="267" t="s">
        <v>18</v>
      </c>
      <c r="B126" s="216">
        <v>222</v>
      </c>
      <c r="C126" s="271">
        <v>8</v>
      </c>
      <c r="D126" s="263">
        <v>1</v>
      </c>
      <c r="E126" s="226" t="s">
        <v>79</v>
      </c>
      <c r="F126" s="266">
        <v>240</v>
      </c>
      <c r="G126" s="200">
        <f>'Приложение 5'!F126</f>
        <v>254</v>
      </c>
      <c r="H126" s="200">
        <v>0</v>
      </c>
      <c r="I126" s="59">
        <v>0</v>
      </c>
      <c r="J126" s="9"/>
    </row>
    <row r="127" spans="1:10" ht="15.95" customHeight="1">
      <c r="A127" s="247" t="s">
        <v>81</v>
      </c>
      <c r="B127" s="215">
        <v>222</v>
      </c>
      <c r="C127" s="272">
        <v>10</v>
      </c>
      <c r="D127" s="263"/>
      <c r="E127" s="226"/>
      <c r="F127" s="266"/>
      <c r="G127" s="196">
        <f t="shared" ref="G127:I131" si="27">G128</f>
        <v>170.6</v>
      </c>
      <c r="H127" s="196">
        <f t="shared" si="27"/>
        <v>160</v>
      </c>
      <c r="I127" s="19">
        <f t="shared" si="27"/>
        <v>160</v>
      </c>
      <c r="J127" s="9"/>
    </row>
    <row r="128" spans="1:10" ht="15.95" customHeight="1">
      <c r="A128" s="273" t="s">
        <v>82</v>
      </c>
      <c r="B128" s="215">
        <v>222</v>
      </c>
      <c r="C128" s="272">
        <v>10</v>
      </c>
      <c r="D128" s="254">
        <v>1</v>
      </c>
      <c r="E128" s="255" t="s">
        <v>7</v>
      </c>
      <c r="F128" s="256" t="s">
        <v>7</v>
      </c>
      <c r="G128" s="209">
        <f t="shared" si="27"/>
        <v>170.6</v>
      </c>
      <c r="H128" s="209">
        <f t="shared" si="27"/>
        <v>160</v>
      </c>
      <c r="I128" s="53">
        <f t="shared" si="27"/>
        <v>160</v>
      </c>
      <c r="J128" s="9"/>
    </row>
    <row r="129" spans="1:10" ht="15.95" customHeight="1">
      <c r="A129" s="274" t="s">
        <v>83</v>
      </c>
      <c r="B129" s="216">
        <v>222</v>
      </c>
      <c r="C129" s="275">
        <v>10</v>
      </c>
      <c r="D129" s="276">
        <v>1</v>
      </c>
      <c r="E129" s="250" t="s">
        <v>10</v>
      </c>
      <c r="F129" s="268" t="s">
        <v>7</v>
      </c>
      <c r="G129" s="211">
        <f t="shared" si="27"/>
        <v>170.6</v>
      </c>
      <c r="H129" s="211">
        <f t="shared" si="27"/>
        <v>160</v>
      </c>
      <c r="I129" s="63">
        <f t="shared" si="27"/>
        <v>160</v>
      </c>
      <c r="J129" s="9"/>
    </row>
    <row r="130" spans="1:10" ht="32.1" customHeight="1">
      <c r="A130" s="277" t="s">
        <v>84</v>
      </c>
      <c r="B130" s="216">
        <v>222</v>
      </c>
      <c r="C130" s="269">
        <v>10</v>
      </c>
      <c r="D130" s="270">
        <v>1</v>
      </c>
      <c r="E130" s="226" t="s">
        <v>124</v>
      </c>
      <c r="F130" s="264" t="s">
        <v>7</v>
      </c>
      <c r="G130" s="199">
        <f t="shared" si="27"/>
        <v>170.6</v>
      </c>
      <c r="H130" s="199">
        <f t="shared" si="27"/>
        <v>160</v>
      </c>
      <c r="I130" s="55">
        <f t="shared" si="27"/>
        <v>160</v>
      </c>
      <c r="J130" s="9"/>
    </row>
    <row r="131" spans="1:10" ht="15.95" customHeight="1">
      <c r="A131" s="278" t="s">
        <v>85</v>
      </c>
      <c r="B131" s="216">
        <v>222</v>
      </c>
      <c r="C131" s="271">
        <v>10</v>
      </c>
      <c r="D131" s="263">
        <v>1</v>
      </c>
      <c r="E131" s="226" t="s">
        <v>124</v>
      </c>
      <c r="F131" s="266">
        <v>300</v>
      </c>
      <c r="G131" s="200">
        <f t="shared" si="27"/>
        <v>170.6</v>
      </c>
      <c r="H131" s="200">
        <f t="shared" si="27"/>
        <v>160</v>
      </c>
      <c r="I131" s="59">
        <f t="shared" si="27"/>
        <v>160</v>
      </c>
      <c r="J131" s="9"/>
    </row>
    <row r="132" spans="1:10" ht="31.5" customHeight="1">
      <c r="A132" s="129" t="s">
        <v>128</v>
      </c>
      <c r="B132" s="216">
        <v>222</v>
      </c>
      <c r="C132" s="271">
        <v>10</v>
      </c>
      <c r="D132" s="263">
        <v>1</v>
      </c>
      <c r="E132" s="230" t="s">
        <v>124</v>
      </c>
      <c r="F132" s="266">
        <v>320</v>
      </c>
      <c r="G132" s="200">
        <f>'Приложение 5'!F132</f>
        <v>170.6</v>
      </c>
      <c r="H132" s="200">
        <f>'Приложение 5'!G132</f>
        <v>160</v>
      </c>
      <c r="I132" s="59">
        <f>'Приложение 5'!H132</f>
        <v>160</v>
      </c>
      <c r="J132" s="9"/>
    </row>
    <row r="133" spans="1:10" ht="15.95" customHeight="1">
      <c r="A133" s="279" t="s">
        <v>86</v>
      </c>
      <c r="B133" s="215">
        <v>222</v>
      </c>
      <c r="C133" s="280">
        <v>11</v>
      </c>
      <c r="D133" s="281" t="s">
        <v>7</v>
      </c>
      <c r="E133" s="282" t="s">
        <v>7</v>
      </c>
      <c r="F133" s="283" t="s">
        <v>7</v>
      </c>
      <c r="G133" s="212">
        <f>G134+G143</f>
        <v>4769.7</v>
      </c>
      <c r="H133" s="212">
        <f>H134</f>
        <v>1188.2</v>
      </c>
      <c r="I133" s="68">
        <f>I134</f>
        <v>436.9</v>
      </c>
      <c r="J133" s="9"/>
    </row>
    <row r="134" spans="1:10" ht="31.5">
      <c r="A134" s="262" t="s">
        <v>157</v>
      </c>
      <c r="B134" s="215">
        <v>222</v>
      </c>
      <c r="C134" s="233">
        <v>11</v>
      </c>
      <c r="D134" s="233">
        <v>2</v>
      </c>
      <c r="E134" s="234" t="s">
        <v>88</v>
      </c>
      <c r="F134" s="235"/>
      <c r="G134" s="165">
        <f>G135+G138+G140</f>
        <v>2904.6</v>
      </c>
      <c r="H134" s="165">
        <f>H135+H143</f>
        <v>1188.2</v>
      </c>
      <c r="I134" s="165">
        <f>I135+I143</f>
        <v>436.9</v>
      </c>
      <c r="J134" s="9"/>
    </row>
    <row r="135" spans="1:10" ht="31.5">
      <c r="A135" s="180" t="s">
        <v>172</v>
      </c>
      <c r="B135" s="216">
        <v>222</v>
      </c>
      <c r="C135" s="263">
        <v>11</v>
      </c>
      <c r="D135" s="263">
        <v>2</v>
      </c>
      <c r="E135" s="230" t="s">
        <v>88</v>
      </c>
      <c r="F135" s="266" t="s">
        <v>7</v>
      </c>
      <c r="G135" s="170">
        <f t="shared" ref="G135:I135" si="28">G136</f>
        <v>525.5</v>
      </c>
      <c r="H135" s="170">
        <f t="shared" si="28"/>
        <v>1188.2</v>
      </c>
      <c r="I135" s="151">
        <f t="shared" si="28"/>
        <v>436.9</v>
      </c>
      <c r="J135" s="9"/>
    </row>
    <row r="136" spans="1:10" ht="31.5" customHeight="1">
      <c r="A136" s="180" t="s">
        <v>13</v>
      </c>
      <c r="B136" s="216">
        <v>222</v>
      </c>
      <c r="C136" s="263">
        <v>11</v>
      </c>
      <c r="D136" s="263">
        <v>2</v>
      </c>
      <c r="E136" s="230" t="s">
        <v>88</v>
      </c>
      <c r="F136" s="264">
        <v>100</v>
      </c>
      <c r="G136" s="169">
        <f>G137</f>
        <v>525.5</v>
      </c>
      <c r="H136" s="169">
        <f>H137</f>
        <v>1188.2</v>
      </c>
      <c r="I136" s="150">
        <f>I137</f>
        <v>436.9</v>
      </c>
      <c r="J136" s="9"/>
    </row>
    <row r="137" spans="1:10" ht="36" customHeight="1">
      <c r="A137" s="284" t="s">
        <v>78</v>
      </c>
      <c r="B137" s="216">
        <v>222</v>
      </c>
      <c r="C137" s="263">
        <v>11</v>
      </c>
      <c r="D137" s="263">
        <v>2</v>
      </c>
      <c r="E137" s="230" t="s">
        <v>88</v>
      </c>
      <c r="F137" s="264">
        <v>110</v>
      </c>
      <c r="G137" s="169">
        <f>'Приложение 5'!F138</f>
        <v>525.5</v>
      </c>
      <c r="H137" s="169">
        <f>'Приложение 5'!G138</f>
        <v>1188.2</v>
      </c>
      <c r="I137" s="150">
        <f>'Приложение 5'!H138</f>
        <v>436.9</v>
      </c>
      <c r="J137" s="9"/>
    </row>
    <row r="138" spans="1:10" ht="36" customHeight="1">
      <c r="A138" s="251" t="s">
        <v>126</v>
      </c>
      <c r="B138" s="216">
        <v>222</v>
      </c>
      <c r="C138" s="263">
        <v>11</v>
      </c>
      <c r="D138" s="263">
        <v>2</v>
      </c>
      <c r="E138" s="230" t="s">
        <v>88</v>
      </c>
      <c r="F138" s="266">
        <v>200</v>
      </c>
      <c r="G138" s="170">
        <f>G139</f>
        <v>2283.1</v>
      </c>
      <c r="H138" s="170">
        <f>H139</f>
        <v>0</v>
      </c>
      <c r="I138" s="151">
        <f>I139</f>
        <v>0</v>
      </c>
      <c r="J138" s="9"/>
    </row>
    <row r="139" spans="1:10" ht="21" customHeight="1">
      <c r="A139" s="285" t="s">
        <v>18</v>
      </c>
      <c r="B139" s="216">
        <v>222</v>
      </c>
      <c r="C139" s="263">
        <v>11</v>
      </c>
      <c r="D139" s="263">
        <v>2</v>
      </c>
      <c r="E139" s="230" t="s">
        <v>88</v>
      </c>
      <c r="F139" s="268">
        <v>240</v>
      </c>
      <c r="G139" s="171">
        <f>'Приложение 5'!F140</f>
        <v>2283.1</v>
      </c>
      <c r="H139" s="171">
        <v>0</v>
      </c>
      <c r="I139" s="152">
        <v>0</v>
      </c>
      <c r="J139" s="9"/>
    </row>
    <row r="140" spans="1:10" ht="18" customHeight="1">
      <c r="A140" s="180" t="s">
        <v>19</v>
      </c>
      <c r="B140" s="216">
        <v>222</v>
      </c>
      <c r="C140" s="263">
        <v>11</v>
      </c>
      <c r="D140" s="263">
        <v>2</v>
      </c>
      <c r="E140" s="230" t="s">
        <v>88</v>
      </c>
      <c r="F140" s="264">
        <v>800</v>
      </c>
      <c r="G140" s="169">
        <f>'Приложение 5'!F141</f>
        <v>96</v>
      </c>
      <c r="H140" s="169">
        <f>H142</f>
        <v>0</v>
      </c>
      <c r="I140" s="150">
        <f>I142</f>
        <v>0</v>
      </c>
      <c r="J140" s="9"/>
    </row>
    <row r="141" spans="1:10" ht="24" customHeight="1">
      <c r="A141" s="182" t="s">
        <v>39</v>
      </c>
      <c r="B141" s="20">
        <v>222</v>
      </c>
      <c r="C141" s="288">
        <v>11</v>
      </c>
      <c r="D141" s="287" t="s">
        <v>184</v>
      </c>
      <c r="E141" s="230" t="s">
        <v>88</v>
      </c>
      <c r="F141" s="264">
        <v>830</v>
      </c>
      <c r="G141" s="169">
        <f>'Приложение 5'!F142</f>
        <v>0</v>
      </c>
      <c r="H141" s="169">
        <v>0</v>
      </c>
      <c r="I141" s="150">
        <v>0</v>
      </c>
      <c r="J141" s="9"/>
    </row>
    <row r="142" spans="1:10" ht="32.1" customHeight="1">
      <c r="A142" s="180" t="s">
        <v>20</v>
      </c>
      <c r="B142" s="216">
        <v>222</v>
      </c>
      <c r="C142" s="263">
        <v>11</v>
      </c>
      <c r="D142" s="263">
        <v>2</v>
      </c>
      <c r="E142" s="230" t="s">
        <v>88</v>
      </c>
      <c r="F142" s="264">
        <v>850</v>
      </c>
      <c r="G142" s="169">
        <f>'Приложение 5'!F143</f>
        <v>96</v>
      </c>
      <c r="H142" s="169">
        <v>0</v>
      </c>
      <c r="I142" s="150">
        <v>0</v>
      </c>
      <c r="J142" s="9"/>
    </row>
    <row r="143" spans="1:10" ht="32.1" customHeight="1">
      <c r="A143" s="251" t="s">
        <v>136</v>
      </c>
      <c r="B143" s="216">
        <v>222</v>
      </c>
      <c r="C143" s="263">
        <v>11</v>
      </c>
      <c r="D143" s="263">
        <v>2</v>
      </c>
      <c r="E143" s="226" t="s">
        <v>142</v>
      </c>
      <c r="F143" s="266"/>
      <c r="G143" s="170">
        <f>G144</f>
        <v>1865.1</v>
      </c>
      <c r="H143" s="170">
        <f t="shared" ref="H143:I143" si="29">H144</f>
        <v>0</v>
      </c>
      <c r="I143" s="170">
        <f t="shared" si="29"/>
        <v>0</v>
      </c>
      <c r="J143" s="9"/>
    </row>
    <row r="144" spans="1:10" ht="32.1" customHeight="1">
      <c r="A144" s="180" t="s">
        <v>13</v>
      </c>
      <c r="B144" s="216">
        <v>222</v>
      </c>
      <c r="C144" s="263">
        <v>11</v>
      </c>
      <c r="D144" s="263">
        <v>2</v>
      </c>
      <c r="E144" s="226" t="s">
        <v>142</v>
      </c>
      <c r="F144" s="266">
        <v>100</v>
      </c>
      <c r="G144" s="170">
        <f>G145</f>
        <v>1865.1</v>
      </c>
      <c r="H144" s="170">
        <f>H145</f>
        <v>0</v>
      </c>
      <c r="I144" s="151">
        <f>I145</f>
        <v>0</v>
      </c>
      <c r="J144" s="9"/>
    </row>
    <row r="145" spans="1:10" ht="20.100000000000001" customHeight="1">
      <c r="A145" s="284" t="s">
        <v>78</v>
      </c>
      <c r="B145" s="216">
        <v>222</v>
      </c>
      <c r="C145" s="263">
        <v>11</v>
      </c>
      <c r="D145" s="263">
        <v>2</v>
      </c>
      <c r="E145" s="226" t="s">
        <v>142</v>
      </c>
      <c r="F145" s="266">
        <v>110</v>
      </c>
      <c r="G145" s="170">
        <f>'Приложение 5'!F146</f>
        <v>1865.1</v>
      </c>
      <c r="H145" s="170">
        <v>0</v>
      </c>
      <c r="I145" s="151">
        <v>0</v>
      </c>
      <c r="J145" s="9"/>
    </row>
    <row r="146" spans="1:10" ht="20.100000000000001" customHeight="1">
      <c r="A146" s="262" t="s">
        <v>90</v>
      </c>
      <c r="B146" s="215">
        <v>222</v>
      </c>
      <c r="C146" s="233">
        <v>99</v>
      </c>
      <c r="D146" s="233">
        <v>99</v>
      </c>
      <c r="E146" s="234"/>
      <c r="F146" s="235"/>
      <c r="G146" s="196">
        <f t="shared" ref="G146:I149" si="30">G147</f>
        <v>0</v>
      </c>
      <c r="H146" s="196">
        <f t="shared" si="30"/>
        <v>202.4</v>
      </c>
      <c r="I146" s="19">
        <f t="shared" si="30"/>
        <v>348.8</v>
      </c>
      <c r="J146" s="9"/>
    </row>
    <row r="147" spans="1:10" ht="20.100000000000001" customHeight="1">
      <c r="A147" s="180" t="s">
        <v>9</v>
      </c>
      <c r="B147" s="216">
        <v>222</v>
      </c>
      <c r="C147" s="229">
        <v>99</v>
      </c>
      <c r="D147" s="229">
        <v>99</v>
      </c>
      <c r="E147" s="230" t="s">
        <v>10</v>
      </c>
      <c r="F147" s="231"/>
      <c r="G147" s="173">
        <f t="shared" si="30"/>
        <v>0</v>
      </c>
      <c r="H147" s="173">
        <f t="shared" si="30"/>
        <v>202.4</v>
      </c>
      <c r="I147" s="24">
        <f t="shared" si="30"/>
        <v>348.8</v>
      </c>
      <c r="J147" s="9"/>
    </row>
    <row r="148" spans="1:10" ht="20.100000000000001" customHeight="1">
      <c r="A148" s="180" t="s">
        <v>90</v>
      </c>
      <c r="B148" s="216">
        <v>222</v>
      </c>
      <c r="C148" s="229">
        <v>99</v>
      </c>
      <c r="D148" s="229">
        <v>99</v>
      </c>
      <c r="E148" s="230" t="s">
        <v>91</v>
      </c>
      <c r="F148" s="231"/>
      <c r="G148" s="173">
        <f t="shared" si="30"/>
        <v>0</v>
      </c>
      <c r="H148" s="173">
        <f t="shared" si="30"/>
        <v>202.4</v>
      </c>
      <c r="I148" s="24">
        <f t="shared" si="30"/>
        <v>348.8</v>
      </c>
      <c r="J148" s="9"/>
    </row>
    <row r="149" spans="1:10" ht="20.100000000000001" customHeight="1">
      <c r="A149" s="180" t="s">
        <v>90</v>
      </c>
      <c r="B149" s="216">
        <v>222</v>
      </c>
      <c r="C149" s="229">
        <v>99</v>
      </c>
      <c r="D149" s="229">
        <v>99</v>
      </c>
      <c r="E149" s="230" t="s">
        <v>91</v>
      </c>
      <c r="F149" s="231">
        <v>900</v>
      </c>
      <c r="G149" s="173">
        <f t="shared" si="30"/>
        <v>0</v>
      </c>
      <c r="H149" s="173">
        <f t="shared" si="30"/>
        <v>202.4</v>
      </c>
      <c r="I149" s="24">
        <f t="shared" si="30"/>
        <v>348.8</v>
      </c>
      <c r="J149" s="9"/>
    </row>
    <row r="150" spans="1:10" ht="20.100000000000001" customHeight="1">
      <c r="A150" s="180" t="s">
        <v>90</v>
      </c>
      <c r="B150" s="216">
        <v>222</v>
      </c>
      <c r="C150" s="229">
        <v>99</v>
      </c>
      <c r="D150" s="229">
        <v>99</v>
      </c>
      <c r="E150" s="230" t="s">
        <v>91</v>
      </c>
      <c r="F150" s="231">
        <v>990</v>
      </c>
      <c r="G150" s="173">
        <f>'Приложение 5'!F152</f>
        <v>0</v>
      </c>
      <c r="H150" s="173">
        <f>'Приложение 5'!G152</f>
        <v>202.4</v>
      </c>
      <c r="I150" s="173">
        <f>'Приложение 5'!H152</f>
        <v>348.8</v>
      </c>
      <c r="J150" s="9"/>
    </row>
    <row r="151" spans="1:10" ht="18.75">
      <c r="A151" s="317" t="s">
        <v>92</v>
      </c>
      <c r="B151" s="318"/>
      <c r="C151" s="318"/>
      <c r="D151" s="318"/>
      <c r="E151" s="318"/>
      <c r="F151" s="319"/>
      <c r="G151" s="174">
        <f>G133+G127+G112+G88+G74+G68+G61+G10</f>
        <v>22791.3</v>
      </c>
      <c r="H151" s="174">
        <f>H10+H61+H68+H74+H88+H112+H127+H133+H145+H146</f>
        <v>8349.1</v>
      </c>
      <c r="I151" s="174">
        <f>I10+I61+I68+I74+I88+I112+I127+I133+I145+I146</f>
        <v>7234</v>
      </c>
      <c r="J151" s="9"/>
    </row>
    <row r="152" spans="1:10" ht="15.75">
      <c r="A152" s="75"/>
      <c r="B152" s="75"/>
      <c r="C152" s="76"/>
      <c r="D152" s="76"/>
      <c r="E152" s="27"/>
      <c r="F152" s="77"/>
      <c r="G152" s="77"/>
      <c r="H152" s="77"/>
      <c r="I152" s="78"/>
      <c r="J152" s="79"/>
    </row>
    <row r="153" spans="1:10" ht="12" customHeight="1">
      <c r="A153" s="80"/>
      <c r="B153" s="75"/>
      <c r="C153" s="81"/>
      <c r="D153" s="81"/>
      <c r="E153" s="82"/>
      <c r="F153" s="83"/>
      <c r="G153" s="83"/>
      <c r="H153" s="83"/>
      <c r="I153" s="84"/>
      <c r="J153" s="79"/>
    </row>
    <row r="154" spans="1:10" ht="12.75" customHeight="1">
      <c r="A154" s="75"/>
      <c r="B154" s="75"/>
      <c r="C154" s="81"/>
      <c r="D154" s="81"/>
      <c r="E154" s="85"/>
      <c r="F154" s="83"/>
      <c r="G154" s="83"/>
      <c r="H154" s="83"/>
      <c r="I154" s="84"/>
      <c r="J154" s="79"/>
    </row>
    <row r="155" spans="1:10" ht="12.75" customHeight="1">
      <c r="A155" s="75"/>
      <c r="B155" s="75"/>
      <c r="C155" s="86"/>
      <c r="D155" s="86"/>
      <c r="E155" s="85"/>
      <c r="F155" s="83"/>
      <c r="G155" s="83"/>
      <c r="H155" s="83"/>
      <c r="I155" s="84"/>
      <c r="J155" s="79"/>
    </row>
    <row r="156" spans="1:10" ht="12.75" customHeight="1">
      <c r="A156" s="75"/>
      <c r="B156" s="75"/>
      <c r="C156" s="87"/>
      <c r="D156" s="87"/>
      <c r="E156" s="84"/>
      <c r="F156" s="87"/>
      <c r="G156" s="87"/>
      <c r="H156" s="87"/>
      <c r="I156" s="87"/>
      <c r="J156" s="79"/>
    </row>
    <row r="157" spans="1:10" ht="14.25" customHeight="1">
      <c r="A157" s="75"/>
      <c r="B157" s="75"/>
      <c r="C157" s="86"/>
      <c r="D157" s="86"/>
      <c r="E157" s="87"/>
      <c r="F157" s="83"/>
      <c r="G157" s="83"/>
      <c r="H157" s="83"/>
      <c r="I157" s="84"/>
      <c r="J157" s="79"/>
    </row>
    <row r="158" spans="1:10" ht="15.75">
      <c r="A158" s="76"/>
      <c r="B158" s="85"/>
      <c r="C158" s="88"/>
      <c r="D158" s="88"/>
      <c r="E158" s="84"/>
      <c r="F158" s="88"/>
      <c r="G158" s="88"/>
      <c r="H158" s="88"/>
      <c r="I158" s="88"/>
    </row>
    <row r="159" spans="1:10" ht="15.75">
      <c r="A159" s="89"/>
      <c r="B159" s="89"/>
    </row>
    <row r="160" spans="1:10" ht="15.75">
      <c r="A160" s="89"/>
      <c r="B160" s="89"/>
    </row>
    <row r="161" spans="1:2" ht="15">
      <c r="A161" s="90"/>
      <c r="B161" s="90"/>
    </row>
    <row r="162" spans="1:2" ht="15">
      <c r="A162" s="91"/>
      <c r="B162" s="91"/>
    </row>
    <row r="163" spans="1:2" ht="15">
      <c r="A163" s="90"/>
      <c r="B163" s="90"/>
    </row>
  </sheetData>
  <mergeCells count="12">
    <mergeCell ref="F1:I1"/>
    <mergeCell ref="E3:I3"/>
    <mergeCell ref="A5:I5"/>
    <mergeCell ref="A151:F151"/>
    <mergeCell ref="F7:F8"/>
    <mergeCell ref="G7:I7"/>
    <mergeCell ref="G2:I2"/>
    <mergeCell ref="A7:A8"/>
    <mergeCell ref="B7:B8"/>
    <mergeCell ref="C7:C8"/>
    <mergeCell ref="D7:D8"/>
    <mergeCell ref="E7:E8"/>
  </mergeCells>
  <printOptions horizontalCentered="1"/>
  <pageMargins left="0.98425196850393704" right="0" top="0" bottom="0" header="0.51181102362204722" footer="0.51181102362204722"/>
  <pageSetup paperSize="9" scale="65" fitToHeight="0" orientation="portrait" r:id="rId1"/>
  <headerFooter alignWithMargins="0"/>
  <ignoredErrors>
    <ignoredError sqref="G19:I25 G45:I53 G35:I43 G34 G44 G67:I67 G58:I58 G57 G55:I56 G54 G73:I80 G84:I96 G99:I102 G107:I118 G120:I120 G119 G124:I140 G145 G60:I65 G59 G27:I27 G26 G29:I31 G28 G104:I104 G103 G15:I15" formula="1"/>
    <ignoredError sqref="D14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topLeftCell="A13" zoomScale="90" zoomScaleNormal="90" workbookViewId="0">
      <selection activeCell="C13" sqref="C13"/>
    </sheetView>
  </sheetViews>
  <sheetFormatPr defaultRowHeight="12.75"/>
  <cols>
    <col min="1" max="1" width="24.5703125" style="122" customWidth="1"/>
    <col min="2" max="2" width="49.28515625" style="122" customWidth="1"/>
    <col min="3" max="3" width="18.28515625" style="122" customWidth="1"/>
    <col min="4" max="4" width="10.85546875" style="122" customWidth="1"/>
    <col min="5" max="5" width="11.28515625" style="122" customWidth="1"/>
    <col min="6" max="258" width="9.140625" style="122"/>
    <col min="259" max="259" width="21.28515625" style="122" customWidth="1"/>
    <col min="260" max="260" width="49.28515625" style="122" customWidth="1"/>
    <col min="261" max="261" width="10.5703125" style="122" customWidth="1"/>
    <col min="262" max="514" width="9.140625" style="122"/>
    <col min="515" max="515" width="21.28515625" style="122" customWidth="1"/>
    <col min="516" max="516" width="49.28515625" style="122" customWidth="1"/>
    <col min="517" max="517" width="10.5703125" style="122" customWidth="1"/>
    <col min="518" max="770" width="9.140625" style="122"/>
    <col min="771" max="771" width="21.28515625" style="122" customWidth="1"/>
    <col min="772" max="772" width="49.28515625" style="122" customWidth="1"/>
    <col min="773" max="773" width="10.5703125" style="122" customWidth="1"/>
    <col min="774" max="1026" width="9.140625" style="122"/>
    <col min="1027" max="1027" width="21.28515625" style="122" customWidth="1"/>
    <col min="1028" max="1028" width="49.28515625" style="122" customWidth="1"/>
    <col min="1029" max="1029" width="10.5703125" style="122" customWidth="1"/>
    <col min="1030" max="1282" width="9.140625" style="122"/>
    <col min="1283" max="1283" width="21.28515625" style="122" customWidth="1"/>
    <col min="1284" max="1284" width="49.28515625" style="122" customWidth="1"/>
    <col min="1285" max="1285" width="10.5703125" style="122" customWidth="1"/>
    <col min="1286" max="1538" width="9.140625" style="122"/>
    <col min="1539" max="1539" width="21.28515625" style="122" customWidth="1"/>
    <col min="1540" max="1540" width="49.28515625" style="122" customWidth="1"/>
    <col min="1541" max="1541" width="10.5703125" style="122" customWidth="1"/>
    <col min="1542" max="1794" width="9.140625" style="122"/>
    <col min="1795" max="1795" width="21.28515625" style="122" customWidth="1"/>
    <col min="1796" max="1796" width="49.28515625" style="122" customWidth="1"/>
    <col min="1797" max="1797" width="10.5703125" style="122" customWidth="1"/>
    <col min="1798" max="2050" width="9.140625" style="122"/>
    <col min="2051" max="2051" width="21.28515625" style="122" customWidth="1"/>
    <col min="2052" max="2052" width="49.28515625" style="122" customWidth="1"/>
    <col min="2053" max="2053" width="10.5703125" style="122" customWidth="1"/>
    <col min="2054" max="2306" width="9.140625" style="122"/>
    <col min="2307" max="2307" width="21.28515625" style="122" customWidth="1"/>
    <col min="2308" max="2308" width="49.28515625" style="122" customWidth="1"/>
    <col min="2309" max="2309" width="10.5703125" style="122" customWidth="1"/>
    <col min="2310" max="2562" width="9.140625" style="122"/>
    <col min="2563" max="2563" width="21.28515625" style="122" customWidth="1"/>
    <col min="2564" max="2564" width="49.28515625" style="122" customWidth="1"/>
    <col min="2565" max="2565" width="10.5703125" style="122" customWidth="1"/>
    <col min="2566" max="2818" width="9.140625" style="122"/>
    <col min="2819" max="2819" width="21.28515625" style="122" customWidth="1"/>
    <col min="2820" max="2820" width="49.28515625" style="122" customWidth="1"/>
    <col min="2821" max="2821" width="10.5703125" style="122" customWidth="1"/>
    <col min="2822" max="3074" width="9.140625" style="122"/>
    <col min="3075" max="3075" width="21.28515625" style="122" customWidth="1"/>
    <col min="3076" max="3076" width="49.28515625" style="122" customWidth="1"/>
    <col min="3077" max="3077" width="10.5703125" style="122" customWidth="1"/>
    <col min="3078" max="3330" width="9.140625" style="122"/>
    <col min="3331" max="3331" width="21.28515625" style="122" customWidth="1"/>
    <col min="3332" max="3332" width="49.28515625" style="122" customWidth="1"/>
    <col min="3333" max="3333" width="10.5703125" style="122" customWidth="1"/>
    <col min="3334" max="3586" width="9.140625" style="122"/>
    <col min="3587" max="3587" width="21.28515625" style="122" customWidth="1"/>
    <col min="3588" max="3588" width="49.28515625" style="122" customWidth="1"/>
    <col min="3589" max="3589" width="10.5703125" style="122" customWidth="1"/>
    <col min="3590" max="3842" width="9.140625" style="122"/>
    <col min="3843" max="3843" width="21.28515625" style="122" customWidth="1"/>
    <col min="3844" max="3844" width="49.28515625" style="122" customWidth="1"/>
    <col min="3845" max="3845" width="10.5703125" style="122" customWidth="1"/>
    <col min="3846" max="4098" width="9.140625" style="122"/>
    <col min="4099" max="4099" width="21.28515625" style="122" customWidth="1"/>
    <col min="4100" max="4100" width="49.28515625" style="122" customWidth="1"/>
    <col min="4101" max="4101" width="10.5703125" style="122" customWidth="1"/>
    <col min="4102" max="4354" width="9.140625" style="122"/>
    <col min="4355" max="4355" width="21.28515625" style="122" customWidth="1"/>
    <col min="4356" max="4356" width="49.28515625" style="122" customWidth="1"/>
    <col min="4357" max="4357" width="10.5703125" style="122" customWidth="1"/>
    <col min="4358" max="4610" width="9.140625" style="122"/>
    <col min="4611" max="4611" width="21.28515625" style="122" customWidth="1"/>
    <col min="4612" max="4612" width="49.28515625" style="122" customWidth="1"/>
    <col min="4613" max="4613" width="10.5703125" style="122" customWidth="1"/>
    <col min="4614" max="4866" width="9.140625" style="122"/>
    <col min="4867" max="4867" width="21.28515625" style="122" customWidth="1"/>
    <col min="4868" max="4868" width="49.28515625" style="122" customWidth="1"/>
    <col min="4869" max="4869" width="10.5703125" style="122" customWidth="1"/>
    <col min="4870" max="5122" width="9.140625" style="122"/>
    <col min="5123" max="5123" width="21.28515625" style="122" customWidth="1"/>
    <col min="5124" max="5124" width="49.28515625" style="122" customWidth="1"/>
    <col min="5125" max="5125" width="10.5703125" style="122" customWidth="1"/>
    <col min="5126" max="5378" width="9.140625" style="122"/>
    <col min="5379" max="5379" width="21.28515625" style="122" customWidth="1"/>
    <col min="5380" max="5380" width="49.28515625" style="122" customWidth="1"/>
    <col min="5381" max="5381" width="10.5703125" style="122" customWidth="1"/>
    <col min="5382" max="5634" width="9.140625" style="122"/>
    <col min="5635" max="5635" width="21.28515625" style="122" customWidth="1"/>
    <col min="5636" max="5636" width="49.28515625" style="122" customWidth="1"/>
    <col min="5637" max="5637" width="10.5703125" style="122" customWidth="1"/>
    <col min="5638" max="5890" width="9.140625" style="122"/>
    <col min="5891" max="5891" width="21.28515625" style="122" customWidth="1"/>
    <col min="5892" max="5892" width="49.28515625" style="122" customWidth="1"/>
    <col min="5893" max="5893" width="10.5703125" style="122" customWidth="1"/>
    <col min="5894" max="6146" width="9.140625" style="122"/>
    <col min="6147" max="6147" width="21.28515625" style="122" customWidth="1"/>
    <col min="6148" max="6148" width="49.28515625" style="122" customWidth="1"/>
    <col min="6149" max="6149" width="10.5703125" style="122" customWidth="1"/>
    <col min="6150" max="6402" width="9.140625" style="122"/>
    <col min="6403" max="6403" width="21.28515625" style="122" customWidth="1"/>
    <col min="6404" max="6404" width="49.28515625" style="122" customWidth="1"/>
    <col min="6405" max="6405" width="10.5703125" style="122" customWidth="1"/>
    <col min="6406" max="6658" width="9.140625" style="122"/>
    <col min="6659" max="6659" width="21.28515625" style="122" customWidth="1"/>
    <col min="6660" max="6660" width="49.28515625" style="122" customWidth="1"/>
    <col min="6661" max="6661" width="10.5703125" style="122" customWidth="1"/>
    <col min="6662" max="6914" width="9.140625" style="122"/>
    <col min="6915" max="6915" width="21.28515625" style="122" customWidth="1"/>
    <col min="6916" max="6916" width="49.28515625" style="122" customWidth="1"/>
    <col min="6917" max="6917" width="10.5703125" style="122" customWidth="1"/>
    <col min="6918" max="7170" width="9.140625" style="122"/>
    <col min="7171" max="7171" width="21.28515625" style="122" customWidth="1"/>
    <col min="7172" max="7172" width="49.28515625" style="122" customWidth="1"/>
    <col min="7173" max="7173" width="10.5703125" style="122" customWidth="1"/>
    <col min="7174" max="7426" width="9.140625" style="122"/>
    <col min="7427" max="7427" width="21.28515625" style="122" customWidth="1"/>
    <col min="7428" max="7428" width="49.28515625" style="122" customWidth="1"/>
    <col min="7429" max="7429" width="10.5703125" style="122" customWidth="1"/>
    <col min="7430" max="7682" width="9.140625" style="122"/>
    <col min="7683" max="7683" width="21.28515625" style="122" customWidth="1"/>
    <col min="7684" max="7684" width="49.28515625" style="122" customWidth="1"/>
    <col min="7685" max="7685" width="10.5703125" style="122" customWidth="1"/>
    <col min="7686" max="7938" width="9.140625" style="122"/>
    <col min="7939" max="7939" width="21.28515625" style="122" customWidth="1"/>
    <col min="7940" max="7940" width="49.28515625" style="122" customWidth="1"/>
    <col min="7941" max="7941" width="10.5703125" style="122" customWidth="1"/>
    <col min="7942" max="8194" width="9.140625" style="122"/>
    <col min="8195" max="8195" width="21.28515625" style="122" customWidth="1"/>
    <col min="8196" max="8196" width="49.28515625" style="122" customWidth="1"/>
    <col min="8197" max="8197" width="10.5703125" style="122" customWidth="1"/>
    <col min="8198" max="8450" width="9.140625" style="122"/>
    <col min="8451" max="8451" width="21.28515625" style="122" customWidth="1"/>
    <col min="8452" max="8452" width="49.28515625" style="122" customWidth="1"/>
    <col min="8453" max="8453" width="10.5703125" style="122" customWidth="1"/>
    <col min="8454" max="8706" width="9.140625" style="122"/>
    <col min="8707" max="8707" width="21.28515625" style="122" customWidth="1"/>
    <col min="8708" max="8708" width="49.28515625" style="122" customWidth="1"/>
    <col min="8709" max="8709" width="10.5703125" style="122" customWidth="1"/>
    <col min="8710" max="8962" width="9.140625" style="122"/>
    <col min="8963" max="8963" width="21.28515625" style="122" customWidth="1"/>
    <col min="8964" max="8964" width="49.28515625" style="122" customWidth="1"/>
    <col min="8965" max="8965" width="10.5703125" style="122" customWidth="1"/>
    <col min="8966" max="9218" width="9.140625" style="122"/>
    <col min="9219" max="9219" width="21.28515625" style="122" customWidth="1"/>
    <col min="9220" max="9220" width="49.28515625" style="122" customWidth="1"/>
    <col min="9221" max="9221" width="10.5703125" style="122" customWidth="1"/>
    <col min="9222" max="9474" width="9.140625" style="122"/>
    <col min="9475" max="9475" width="21.28515625" style="122" customWidth="1"/>
    <col min="9476" max="9476" width="49.28515625" style="122" customWidth="1"/>
    <col min="9477" max="9477" width="10.5703125" style="122" customWidth="1"/>
    <col min="9478" max="9730" width="9.140625" style="122"/>
    <col min="9731" max="9731" width="21.28515625" style="122" customWidth="1"/>
    <col min="9732" max="9732" width="49.28515625" style="122" customWidth="1"/>
    <col min="9733" max="9733" width="10.5703125" style="122" customWidth="1"/>
    <col min="9734" max="9986" width="9.140625" style="122"/>
    <col min="9987" max="9987" width="21.28515625" style="122" customWidth="1"/>
    <col min="9988" max="9988" width="49.28515625" style="122" customWidth="1"/>
    <col min="9989" max="9989" width="10.5703125" style="122" customWidth="1"/>
    <col min="9990" max="10242" width="9.140625" style="122"/>
    <col min="10243" max="10243" width="21.28515625" style="122" customWidth="1"/>
    <col min="10244" max="10244" width="49.28515625" style="122" customWidth="1"/>
    <col min="10245" max="10245" width="10.5703125" style="122" customWidth="1"/>
    <col min="10246" max="10498" width="9.140625" style="122"/>
    <col min="10499" max="10499" width="21.28515625" style="122" customWidth="1"/>
    <col min="10500" max="10500" width="49.28515625" style="122" customWidth="1"/>
    <col min="10501" max="10501" width="10.5703125" style="122" customWidth="1"/>
    <col min="10502" max="10754" width="9.140625" style="122"/>
    <col min="10755" max="10755" width="21.28515625" style="122" customWidth="1"/>
    <col min="10756" max="10756" width="49.28515625" style="122" customWidth="1"/>
    <col min="10757" max="10757" width="10.5703125" style="122" customWidth="1"/>
    <col min="10758" max="11010" width="9.140625" style="122"/>
    <col min="11011" max="11011" width="21.28515625" style="122" customWidth="1"/>
    <col min="11012" max="11012" width="49.28515625" style="122" customWidth="1"/>
    <col min="11013" max="11013" width="10.5703125" style="122" customWidth="1"/>
    <col min="11014" max="11266" width="9.140625" style="122"/>
    <col min="11267" max="11267" width="21.28515625" style="122" customWidth="1"/>
    <col min="11268" max="11268" width="49.28515625" style="122" customWidth="1"/>
    <col min="11269" max="11269" width="10.5703125" style="122" customWidth="1"/>
    <col min="11270" max="11522" width="9.140625" style="122"/>
    <col min="11523" max="11523" width="21.28515625" style="122" customWidth="1"/>
    <col min="11524" max="11524" width="49.28515625" style="122" customWidth="1"/>
    <col min="11525" max="11525" width="10.5703125" style="122" customWidth="1"/>
    <col min="11526" max="11778" width="9.140625" style="122"/>
    <col min="11779" max="11779" width="21.28515625" style="122" customWidth="1"/>
    <col min="11780" max="11780" width="49.28515625" style="122" customWidth="1"/>
    <col min="11781" max="11781" width="10.5703125" style="122" customWidth="1"/>
    <col min="11782" max="12034" width="9.140625" style="122"/>
    <col min="12035" max="12035" width="21.28515625" style="122" customWidth="1"/>
    <col min="12036" max="12036" width="49.28515625" style="122" customWidth="1"/>
    <col min="12037" max="12037" width="10.5703125" style="122" customWidth="1"/>
    <col min="12038" max="12290" width="9.140625" style="122"/>
    <col min="12291" max="12291" width="21.28515625" style="122" customWidth="1"/>
    <col min="12292" max="12292" width="49.28515625" style="122" customWidth="1"/>
    <col min="12293" max="12293" width="10.5703125" style="122" customWidth="1"/>
    <col min="12294" max="12546" width="9.140625" style="122"/>
    <col min="12547" max="12547" width="21.28515625" style="122" customWidth="1"/>
    <col min="12548" max="12548" width="49.28515625" style="122" customWidth="1"/>
    <col min="12549" max="12549" width="10.5703125" style="122" customWidth="1"/>
    <col min="12550" max="12802" width="9.140625" style="122"/>
    <col min="12803" max="12803" width="21.28515625" style="122" customWidth="1"/>
    <col min="12804" max="12804" width="49.28515625" style="122" customWidth="1"/>
    <col min="12805" max="12805" width="10.5703125" style="122" customWidth="1"/>
    <col min="12806" max="13058" width="9.140625" style="122"/>
    <col min="13059" max="13059" width="21.28515625" style="122" customWidth="1"/>
    <col min="13060" max="13060" width="49.28515625" style="122" customWidth="1"/>
    <col min="13061" max="13061" width="10.5703125" style="122" customWidth="1"/>
    <col min="13062" max="13314" width="9.140625" style="122"/>
    <col min="13315" max="13315" width="21.28515625" style="122" customWidth="1"/>
    <col min="13316" max="13316" width="49.28515625" style="122" customWidth="1"/>
    <col min="13317" max="13317" width="10.5703125" style="122" customWidth="1"/>
    <col min="13318" max="13570" width="9.140625" style="122"/>
    <col min="13571" max="13571" width="21.28515625" style="122" customWidth="1"/>
    <col min="13572" max="13572" width="49.28515625" style="122" customWidth="1"/>
    <col min="13573" max="13573" width="10.5703125" style="122" customWidth="1"/>
    <col min="13574" max="13826" width="9.140625" style="122"/>
    <col min="13827" max="13827" width="21.28515625" style="122" customWidth="1"/>
    <col min="13828" max="13828" width="49.28515625" style="122" customWidth="1"/>
    <col min="13829" max="13829" width="10.5703125" style="122" customWidth="1"/>
    <col min="13830" max="14082" width="9.140625" style="122"/>
    <col min="14083" max="14083" width="21.28515625" style="122" customWidth="1"/>
    <col min="14084" max="14084" width="49.28515625" style="122" customWidth="1"/>
    <col min="14085" max="14085" width="10.5703125" style="122" customWidth="1"/>
    <col min="14086" max="14338" width="9.140625" style="122"/>
    <col min="14339" max="14339" width="21.28515625" style="122" customWidth="1"/>
    <col min="14340" max="14340" width="49.28515625" style="122" customWidth="1"/>
    <col min="14341" max="14341" width="10.5703125" style="122" customWidth="1"/>
    <col min="14342" max="14594" width="9.140625" style="122"/>
    <col min="14595" max="14595" width="21.28515625" style="122" customWidth="1"/>
    <col min="14596" max="14596" width="49.28515625" style="122" customWidth="1"/>
    <col min="14597" max="14597" width="10.5703125" style="122" customWidth="1"/>
    <col min="14598" max="14850" width="9.140625" style="122"/>
    <col min="14851" max="14851" width="21.28515625" style="122" customWidth="1"/>
    <col min="14852" max="14852" width="49.28515625" style="122" customWidth="1"/>
    <col min="14853" max="14853" width="10.5703125" style="122" customWidth="1"/>
    <col min="14854" max="15106" width="9.140625" style="122"/>
    <col min="15107" max="15107" width="21.28515625" style="122" customWidth="1"/>
    <col min="15108" max="15108" width="49.28515625" style="122" customWidth="1"/>
    <col min="15109" max="15109" width="10.5703125" style="122" customWidth="1"/>
    <col min="15110" max="15362" width="9.140625" style="122"/>
    <col min="15363" max="15363" width="21.28515625" style="122" customWidth="1"/>
    <col min="15364" max="15364" width="49.28515625" style="122" customWidth="1"/>
    <col min="15365" max="15365" width="10.5703125" style="122" customWidth="1"/>
    <col min="15366" max="15618" width="9.140625" style="122"/>
    <col min="15619" max="15619" width="21.28515625" style="122" customWidth="1"/>
    <col min="15620" max="15620" width="49.28515625" style="122" customWidth="1"/>
    <col min="15621" max="15621" width="10.5703125" style="122" customWidth="1"/>
    <col min="15622" max="15874" width="9.140625" style="122"/>
    <col min="15875" max="15875" width="21.28515625" style="122" customWidth="1"/>
    <col min="15876" max="15876" width="49.28515625" style="122" customWidth="1"/>
    <col min="15877" max="15877" width="10.5703125" style="122" customWidth="1"/>
    <col min="15878" max="16130" width="9.140625" style="122"/>
    <col min="16131" max="16131" width="21.28515625" style="122" customWidth="1"/>
    <col min="16132" max="16132" width="49.28515625" style="122" customWidth="1"/>
    <col min="16133" max="16133" width="10.5703125" style="122" customWidth="1"/>
    <col min="16134" max="16384" width="9.140625" style="122"/>
  </cols>
  <sheetData>
    <row r="1" spans="1:10" ht="15" customHeight="1">
      <c r="B1" s="160"/>
      <c r="C1" s="323" t="s">
        <v>122</v>
      </c>
      <c r="D1" s="324"/>
      <c r="E1" s="324"/>
    </row>
    <row r="2" spans="1:10" ht="39.75" customHeight="1">
      <c r="B2" s="159"/>
      <c r="C2" s="304" t="s">
        <v>180</v>
      </c>
      <c r="D2" s="305"/>
      <c r="E2" s="305"/>
    </row>
    <row r="3" spans="1:10" ht="15">
      <c r="B3" s="155"/>
      <c r="C3" s="301" t="s">
        <v>186</v>
      </c>
      <c r="D3" s="322"/>
      <c r="E3" s="322"/>
    </row>
    <row r="4" spans="1:10" ht="14.25" customHeight="1">
      <c r="A4" s="121"/>
      <c r="B4" s="327"/>
      <c r="C4" s="327"/>
      <c r="D4" s="327"/>
      <c r="E4" s="327"/>
    </row>
    <row r="5" spans="1:10" ht="32.25" customHeight="1">
      <c r="A5" s="328" t="s">
        <v>141</v>
      </c>
      <c r="B5" s="328"/>
      <c r="C5" s="328"/>
      <c r="D5" s="328"/>
      <c r="E5" s="328"/>
    </row>
    <row r="6" spans="1:10" ht="16.5" customHeight="1">
      <c r="A6" s="127"/>
      <c r="B6" s="127"/>
      <c r="C6" s="161"/>
      <c r="D6" s="161"/>
      <c r="E6" s="127"/>
    </row>
    <row r="7" spans="1:10" ht="15">
      <c r="A7" s="123"/>
      <c r="B7" s="123"/>
      <c r="C7" s="123"/>
      <c r="D7" s="123"/>
      <c r="E7" s="124" t="s">
        <v>123</v>
      </c>
    </row>
    <row r="8" spans="1:10" ht="38.25" customHeight="1">
      <c r="A8" s="329" t="s">
        <v>101</v>
      </c>
      <c r="B8" s="330" t="s">
        <v>137</v>
      </c>
      <c r="C8" s="332" t="s">
        <v>5</v>
      </c>
      <c r="D8" s="307"/>
      <c r="E8" s="320"/>
      <c r="J8" s="120"/>
    </row>
    <row r="9" spans="1:10" ht="40.5" customHeight="1">
      <c r="A9" s="309"/>
      <c r="B9" s="331"/>
      <c r="C9" s="175" t="s">
        <v>134</v>
      </c>
      <c r="D9" s="175" t="s">
        <v>129</v>
      </c>
      <c r="E9" s="175" t="s">
        <v>132</v>
      </c>
      <c r="J9" s="158"/>
    </row>
    <row r="10" spans="1:10" ht="30" customHeight="1">
      <c r="A10" s="137" t="s">
        <v>102</v>
      </c>
      <c r="B10" s="138" t="s">
        <v>127</v>
      </c>
      <c r="C10" s="206">
        <f>C20</f>
        <v>1388.5999999999985</v>
      </c>
      <c r="D10" s="206">
        <f>D20</f>
        <v>0</v>
      </c>
      <c r="E10" s="139">
        <f>E20</f>
        <v>0</v>
      </c>
      <c r="J10" s="158"/>
    </row>
    <row r="11" spans="1:10" ht="30" customHeight="1">
      <c r="A11" s="137" t="s">
        <v>103</v>
      </c>
      <c r="B11" s="138" t="s">
        <v>104</v>
      </c>
      <c r="C11" s="206">
        <f>C12+C16</f>
        <v>1388.5999999999985</v>
      </c>
      <c r="D11" s="206">
        <f>D12+D16</f>
        <v>0</v>
      </c>
      <c r="E11" s="139">
        <f>E12+E16</f>
        <v>0</v>
      </c>
    </row>
    <row r="12" spans="1:10" ht="30" customHeight="1">
      <c r="A12" s="137" t="s">
        <v>105</v>
      </c>
      <c r="B12" s="138" t="s">
        <v>106</v>
      </c>
      <c r="C12" s="206">
        <f t="shared" ref="C12:E14" si="0">C13</f>
        <v>-21402.7</v>
      </c>
      <c r="D12" s="206">
        <f t="shared" si="0"/>
        <v>-8349.1</v>
      </c>
      <c r="E12" s="139">
        <f t="shared" si="0"/>
        <v>-7234</v>
      </c>
    </row>
    <row r="13" spans="1:10" ht="30" customHeight="1">
      <c r="A13" s="137" t="s">
        <v>107</v>
      </c>
      <c r="B13" s="138" t="s">
        <v>108</v>
      </c>
      <c r="C13" s="206">
        <f t="shared" si="0"/>
        <v>-21402.7</v>
      </c>
      <c r="D13" s="206">
        <f t="shared" si="0"/>
        <v>-8349.1</v>
      </c>
      <c r="E13" s="139">
        <f t="shared" si="0"/>
        <v>-7234</v>
      </c>
    </row>
    <row r="14" spans="1:10" ht="30" customHeight="1">
      <c r="A14" s="137" t="s">
        <v>109</v>
      </c>
      <c r="B14" s="138" t="s">
        <v>110</v>
      </c>
      <c r="C14" s="206">
        <f t="shared" si="0"/>
        <v>-21402.7</v>
      </c>
      <c r="D14" s="206">
        <f t="shared" si="0"/>
        <v>-8349.1</v>
      </c>
      <c r="E14" s="139">
        <f t="shared" si="0"/>
        <v>-7234</v>
      </c>
    </row>
    <row r="15" spans="1:10" ht="30" customHeight="1">
      <c r="A15" s="137" t="s">
        <v>111</v>
      </c>
      <c r="B15" s="138" t="s">
        <v>112</v>
      </c>
      <c r="C15" s="206">
        <v>-21402.7</v>
      </c>
      <c r="D15" s="206">
        <v>-8349.1</v>
      </c>
      <c r="E15" s="139">
        <v>-7234</v>
      </c>
    </row>
    <row r="16" spans="1:10" ht="30" customHeight="1">
      <c r="A16" s="137" t="s">
        <v>113</v>
      </c>
      <c r="B16" s="138" t="s">
        <v>114</v>
      </c>
      <c r="C16" s="206">
        <f t="shared" ref="C16:E18" si="1">C17</f>
        <v>22791.3</v>
      </c>
      <c r="D16" s="206">
        <f t="shared" si="1"/>
        <v>8349.1</v>
      </c>
      <c r="E16" s="139">
        <f t="shared" si="1"/>
        <v>7234</v>
      </c>
    </row>
    <row r="17" spans="1:5" ht="30" customHeight="1">
      <c r="A17" s="137" t="s">
        <v>115</v>
      </c>
      <c r="B17" s="138" t="s">
        <v>116</v>
      </c>
      <c r="C17" s="206">
        <f t="shared" si="1"/>
        <v>22791.3</v>
      </c>
      <c r="D17" s="206">
        <f t="shared" si="1"/>
        <v>8349.1</v>
      </c>
      <c r="E17" s="139">
        <f t="shared" si="1"/>
        <v>7234</v>
      </c>
    </row>
    <row r="18" spans="1:5" ht="30" customHeight="1">
      <c r="A18" s="137" t="s">
        <v>117</v>
      </c>
      <c r="B18" s="138" t="s">
        <v>118</v>
      </c>
      <c r="C18" s="206">
        <f t="shared" si="1"/>
        <v>22791.3</v>
      </c>
      <c r="D18" s="206">
        <f t="shared" si="1"/>
        <v>8349.1</v>
      </c>
      <c r="E18" s="139">
        <f t="shared" si="1"/>
        <v>7234</v>
      </c>
    </row>
    <row r="19" spans="1:5" ht="30" customHeight="1">
      <c r="A19" s="137" t="s">
        <v>119</v>
      </c>
      <c r="B19" s="138" t="s">
        <v>120</v>
      </c>
      <c r="C19" s="206">
        <v>22791.3</v>
      </c>
      <c r="D19" s="206">
        <f>'Приложение 5'!G153</f>
        <v>8349.1</v>
      </c>
      <c r="E19" s="206">
        <f>'Приложение 5'!H153</f>
        <v>7234</v>
      </c>
    </row>
    <row r="20" spans="1:5" ht="30" customHeight="1">
      <c r="A20" s="325" t="s">
        <v>121</v>
      </c>
      <c r="B20" s="326"/>
      <c r="C20" s="207">
        <f>C11</f>
        <v>1388.5999999999985</v>
      </c>
      <c r="D20" s="207">
        <f>D11</f>
        <v>0</v>
      </c>
      <c r="E20" s="207">
        <f>E11</f>
        <v>0</v>
      </c>
    </row>
  </sheetData>
  <mergeCells count="9">
    <mergeCell ref="C2:E2"/>
    <mergeCell ref="C3:E3"/>
    <mergeCell ref="C1:E1"/>
    <mergeCell ref="A20:B20"/>
    <mergeCell ref="B4:E4"/>
    <mergeCell ref="A5:E5"/>
    <mergeCell ref="A8:A9"/>
    <mergeCell ref="B8:B9"/>
    <mergeCell ref="C8:E8"/>
  </mergeCells>
  <pageMargins left="0.98425196850393704" right="0" top="0" bottom="0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Приложение 5</vt:lpstr>
      <vt:lpstr>Приложение 6</vt:lpstr>
      <vt:lpstr>Приложение 7</vt:lpstr>
      <vt:lpstr>Приложение 9</vt:lpstr>
      <vt:lpstr>'Приложение 5'!Заголовки_для_печати</vt:lpstr>
      <vt:lpstr>'Приложение 6'!Заголовки_для_печати</vt:lpstr>
      <vt:lpstr>'Приложение 7'!Заголовки_для_печати</vt:lpstr>
      <vt:lpstr>'Приложение 5'!Область_печати</vt:lpstr>
      <vt:lpstr>'Приложение 7'!Область_печати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buh</cp:lastModifiedBy>
  <cp:lastPrinted>2020-11-27T04:02:33Z</cp:lastPrinted>
  <dcterms:created xsi:type="dcterms:W3CDTF">2015-10-23T06:56:22Z</dcterms:created>
  <dcterms:modified xsi:type="dcterms:W3CDTF">2020-11-27T04:42:42Z</dcterms:modified>
</cp:coreProperties>
</file>