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600" windowHeight="11760" tabRatio="958" activeTab="2"/>
  </bookViews>
  <sheets>
    <sheet name="Приложение 3" sheetId="1" r:id="rId1"/>
    <sheet name="Приложение 4" sheetId="3" r:id="rId2"/>
    <sheet name="Приложение 5" sheetId="24" r:id="rId3"/>
  </sheets>
  <definedNames>
    <definedName name="_xlnm._FilterDatabase" localSheetId="0" hidden="1">'Приложение 3'!$A$8:$H$164</definedName>
    <definedName name="_xlnm._FilterDatabase" localSheetId="1" hidden="1">'Приложение 4'!$A$8:$I$128</definedName>
    <definedName name="_xlnm._FilterDatabase" localSheetId="2" hidden="1">'Приложение 5'!$A$8:$J$161</definedName>
    <definedName name="bbi1iepey541b3erm5gspvzrtk">#REF!</definedName>
    <definedName name="eaho2ejrtdbq5dbiou1fruoidk">#REF!</definedName>
    <definedName name="frupzostrx2engzlq5coj1izgc">#REF!</definedName>
    <definedName name="hxw0shfsad1bl0w3rcqndiwdqc">#REF!</definedName>
    <definedName name="idhebtridp4g55tiidmllpbcck">#REF!</definedName>
    <definedName name="ilgrxtqehl5ojfb14epb1v0vpk">#REF!</definedName>
    <definedName name="iukfigxpatbnff5s3qskal4gtw">#REF!</definedName>
    <definedName name="jbdrlm0jnl44bjyvb5parwosvs">#REF!</definedName>
    <definedName name="jmacmxvbgdblzh0tvh4m0gadvc">#REF!</definedName>
    <definedName name="lens0r1dzt0ivfvdjvc15ibd1c">#REF!</definedName>
    <definedName name="lzvlrjqro14zjenw2ueuj40zww">#REF!</definedName>
    <definedName name="miceqmminp2t5fkvq3dcp5azms">#REF!</definedName>
    <definedName name="muebv3fbrh0nbhfkcvkdiuichg">#REF!</definedName>
    <definedName name="oishsvraxpbc3jz3kk3m5zcwm0">#REF!</definedName>
    <definedName name="pf4ktio2ct2wb5lic4d0ij22zg">#REF!</definedName>
    <definedName name="qhgcjeqs4xbh5af0b0knrgslds">#REF!</definedName>
    <definedName name="qm1r2zbyvxaabczgs5nd53xmq4">#REF!</definedName>
    <definedName name="qunp1nijp1aaxbgswizf0lz200">#REF!</definedName>
    <definedName name="rcn525ywmx4pde1kn3aevp0dfk">#REF!</definedName>
    <definedName name="swpjxblu3dbu33cqzchc5hkk0w">#REF!</definedName>
    <definedName name="syjdhdk35p4nh3cjfxnviauzls">#REF!</definedName>
    <definedName name="t1iocfpqd13el1y2ekxnfpwstw">#REF!</definedName>
    <definedName name="tqwxsrwtrd3p34nrtmvfunozag">#REF!</definedName>
    <definedName name="u1m5vran2x1y11qx5xfu2j4tz4">#REF!</definedName>
    <definedName name="ua41amkhph5c1h53xxk2wbxxpk">#REF!</definedName>
    <definedName name="vm2ikyzfyl3c3f2vbofwexhk2c">#REF!</definedName>
    <definedName name="w1nehiloq13fdfxu13klcaopgw">#REF!</definedName>
    <definedName name="whvhn4kg25bcn2skpkb3bqydz4">#REF!</definedName>
    <definedName name="wqazcjs4o12a5adpyzuqhb5cko">#REF!</definedName>
    <definedName name="x50bwhcspt2rtgjg0vg0hfk2ns">#REF!</definedName>
    <definedName name="xfiudkw3z5aq3govpiyzsxyki0">#REF!</definedName>
    <definedName name="_xlnm.Print_Titles" localSheetId="0">'Приложение 3'!$7:$8</definedName>
    <definedName name="_xlnm.Print_Titles" localSheetId="1">'Приложение 4'!$7:$8</definedName>
    <definedName name="_xlnm.Print_Titles" localSheetId="2">'Приложение 5'!$7:$8</definedName>
    <definedName name="_xlnm.Print_Area" localSheetId="0">'Приложение 3'!$A$1:$H$163</definedName>
    <definedName name="_xlnm.Print_Area" localSheetId="2">'Приложение 5'!$A$1:$I$161</definedName>
  </definedNames>
  <calcPr calcId="144525"/>
</workbook>
</file>

<file path=xl/calcChain.xml><?xml version="1.0" encoding="utf-8"?>
<calcChain xmlns="http://schemas.openxmlformats.org/spreadsheetml/2006/main">
  <c r="G102" i="24" l="1"/>
  <c r="H102" i="24"/>
  <c r="I102" i="24"/>
  <c r="H106" i="3"/>
  <c r="G106" i="3"/>
  <c r="H92" i="3"/>
  <c r="G92" i="3"/>
  <c r="H32" i="3"/>
  <c r="H31" i="3" s="1"/>
  <c r="H30" i="3" s="1"/>
  <c r="G32" i="3"/>
  <c r="G31" i="3" s="1"/>
  <c r="G30" i="3" s="1"/>
  <c r="F32" i="3"/>
  <c r="F31" i="3" s="1"/>
  <c r="F30" i="3" s="1"/>
  <c r="H101" i="1"/>
  <c r="I101" i="24" s="1"/>
  <c r="G101" i="1"/>
  <c r="H101" i="24" s="1"/>
  <c r="H100" i="1"/>
  <c r="I100" i="24" s="1"/>
  <c r="F101" i="1"/>
  <c r="F100" i="1" s="1"/>
  <c r="G100" i="24" s="1"/>
  <c r="G100" i="1" l="1"/>
  <c r="H100" i="24" s="1"/>
  <c r="G101" i="24"/>
  <c r="A144" i="24"/>
  <c r="A103" i="24"/>
  <c r="A97" i="24"/>
  <c r="A63" i="24"/>
  <c r="A52" i="24"/>
  <c r="H44" i="24"/>
  <c r="I44" i="24"/>
  <c r="A29" i="24"/>
  <c r="A24" i="24"/>
  <c r="A21" i="24"/>
  <c r="I18" i="24"/>
  <c r="I17" i="24" s="1"/>
  <c r="I16" i="24" s="1"/>
  <c r="H18" i="24"/>
  <c r="H17" i="24" s="1"/>
  <c r="H16" i="24" s="1"/>
  <c r="G18" i="24"/>
  <c r="G17" i="24" s="1"/>
  <c r="G16" i="24" s="1"/>
  <c r="H109" i="3"/>
  <c r="H108" i="3" s="1"/>
  <c r="H107" i="3" s="1"/>
  <c r="G109" i="3"/>
  <c r="G108" i="3" s="1"/>
  <c r="G107" i="3" s="1"/>
  <c r="F109" i="3"/>
  <c r="F108" i="3" s="1"/>
  <c r="F107" i="3" s="1"/>
  <c r="A118" i="3"/>
  <c r="A113" i="3"/>
  <c r="A101" i="3"/>
  <c r="A90" i="3"/>
  <c r="A82" i="3"/>
  <c r="A79" i="3"/>
  <c r="G77" i="3"/>
  <c r="H77" i="3"/>
  <c r="H124" i="3"/>
  <c r="G124" i="3"/>
  <c r="F124" i="3"/>
  <c r="H123" i="3"/>
  <c r="G123" i="3"/>
  <c r="F123" i="3"/>
  <c r="H16" i="1"/>
  <c r="H15" i="1" s="1"/>
  <c r="G16" i="1"/>
  <c r="F16" i="1"/>
  <c r="F15" i="1" s="1"/>
  <c r="G15" i="1"/>
  <c r="G122" i="3" l="1"/>
  <c r="F122" i="3"/>
  <c r="H122" i="3"/>
  <c r="I60" i="24" l="1"/>
  <c r="H60" i="24"/>
  <c r="I59" i="24"/>
  <c r="H59" i="24"/>
  <c r="H98" i="3"/>
  <c r="G98" i="3"/>
  <c r="H97" i="3"/>
  <c r="G97" i="3"/>
  <c r="G59" i="24"/>
  <c r="F97" i="3"/>
  <c r="H99" i="24"/>
  <c r="H98" i="24" s="1"/>
  <c r="H97" i="24" s="1"/>
  <c r="I99" i="24"/>
  <c r="I98" i="24" s="1"/>
  <c r="I97" i="24" s="1"/>
  <c r="H105" i="24"/>
  <c r="H104" i="24" s="1"/>
  <c r="H103" i="24" s="1"/>
  <c r="I105" i="24"/>
  <c r="I104" i="24" s="1"/>
  <c r="I103" i="24" s="1"/>
  <c r="G105" i="24"/>
  <c r="G99" i="24"/>
  <c r="H35" i="3"/>
  <c r="H34" i="3" s="1"/>
  <c r="H33" i="3" s="1"/>
  <c r="G35" i="3"/>
  <c r="G34" i="3" s="1"/>
  <c r="G33" i="3" s="1"/>
  <c r="H29" i="3"/>
  <c r="H28" i="3" s="1"/>
  <c r="H27" i="3" s="1"/>
  <c r="G29" i="3"/>
  <c r="G28" i="3" s="1"/>
  <c r="G27" i="3" s="1"/>
  <c r="F35" i="3"/>
  <c r="F34" i="3" s="1"/>
  <c r="F33" i="3" s="1"/>
  <c r="F29" i="3"/>
  <c r="F28" i="3" s="1"/>
  <c r="F27" i="3" s="1"/>
  <c r="H104" i="1"/>
  <c r="H103" i="1" s="1"/>
  <c r="G104" i="1"/>
  <c r="G103" i="1" s="1"/>
  <c r="F104" i="1"/>
  <c r="F103" i="1" s="1"/>
  <c r="H98" i="1"/>
  <c r="H97" i="1" s="1"/>
  <c r="G98" i="1"/>
  <c r="G97" i="1" s="1"/>
  <c r="F98" i="1"/>
  <c r="F97" i="1" s="1"/>
  <c r="I144" i="24" l="1"/>
  <c r="I143" i="24" s="1"/>
  <c r="I142" i="24" s="1"/>
  <c r="I141" i="24" s="1"/>
  <c r="I140" i="24" s="1"/>
  <c r="I139" i="24" s="1"/>
  <c r="H144" i="24"/>
  <c r="H143" i="24" s="1"/>
  <c r="H142" i="24" s="1"/>
  <c r="H141" i="24" s="1"/>
  <c r="H140" i="24" s="1"/>
  <c r="H139" i="24" s="1"/>
  <c r="H101" i="3" l="1"/>
  <c r="H100" i="3" s="1"/>
  <c r="H99" i="3" s="1"/>
  <c r="G101" i="3"/>
  <c r="G100" i="3" s="1"/>
  <c r="G99" i="3" s="1"/>
  <c r="H143" i="1" l="1"/>
  <c r="H142" i="1" s="1"/>
  <c r="H141" i="1" s="1"/>
  <c r="H140" i="1" s="1"/>
  <c r="H139" i="1" s="1"/>
  <c r="G143" i="1"/>
  <c r="G142" i="1" s="1"/>
  <c r="G141" i="1" s="1"/>
  <c r="G140" i="1" s="1"/>
  <c r="G139" i="1" s="1"/>
  <c r="F143" i="1"/>
  <c r="I132" i="24"/>
  <c r="H132" i="24"/>
  <c r="F24" i="1" l="1"/>
  <c r="G132" i="24"/>
  <c r="F60" i="3"/>
  <c r="I155" i="24"/>
  <c r="H155" i="24"/>
  <c r="I138" i="24"/>
  <c r="I137" i="24" s="1"/>
  <c r="I136" i="24" s="1"/>
  <c r="H138" i="24"/>
  <c r="H137" i="24" s="1"/>
  <c r="H136" i="24" s="1"/>
  <c r="I135" i="24"/>
  <c r="I134" i="24" s="1"/>
  <c r="I133" i="24" s="1"/>
  <c r="H135" i="24"/>
  <c r="H134" i="24" s="1"/>
  <c r="H133" i="24" s="1"/>
  <c r="I131" i="24"/>
  <c r="H131" i="24"/>
  <c r="I130" i="24"/>
  <c r="H130" i="24"/>
  <c r="I57" i="24"/>
  <c r="H57" i="24"/>
  <c r="I54" i="24"/>
  <c r="H54" i="24"/>
  <c r="I34" i="24"/>
  <c r="H34" i="24"/>
  <c r="H95" i="3"/>
  <c r="G95" i="3"/>
  <c r="H66" i="3"/>
  <c r="H65" i="3" s="1"/>
  <c r="H64" i="3" s="1"/>
  <c r="G66" i="3"/>
  <c r="G65" i="3" s="1"/>
  <c r="G64" i="3" s="1"/>
  <c r="H63" i="3"/>
  <c r="H62" i="3" s="1"/>
  <c r="H61" i="3" s="1"/>
  <c r="G63" i="3"/>
  <c r="G62" i="3" s="1"/>
  <c r="G61" i="3" s="1"/>
  <c r="H58" i="3"/>
  <c r="G58" i="3"/>
  <c r="H137" i="1"/>
  <c r="H136" i="1" s="1"/>
  <c r="G137" i="1"/>
  <c r="G136" i="1" s="1"/>
  <c r="H134" i="1"/>
  <c r="G134" i="1"/>
  <c r="H133" i="1"/>
  <c r="G133" i="1"/>
  <c r="G135" i="24" l="1"/>
  <c r="G134" i="24" s="1"/>
  <c r="G133" i="24" s="1"/>
  <c r="G138" i="24"/>
  <c r="G137" i="24" s="1"/>
  <c r="G136" i="24" s="1"/>
  <c r="F63" i="3"/>
  <c r="F62" i="3" s="1"/>
  <c r="F61" i="3" s="1"/>
  <c r="F66" i="3"/>
  <c r="F65" i="3" s="1"/>
  <c r="F64" i="3" s="1"/>
  <c r="F134" i="1"/>
  <c r="F133" i="1" s="1"/>
  <c r="F137" i="1"/>
  <c r="F136" i="1" s="1"/>
  <c r="G150" i="24"/>
  <c r="G125" i="24"/>
  <c r="G57" i="24"/>
  <c r="G98" i="24"/>
  <c r="G97" i="24" s="1"/>
  <c r="G104" i="24"/>
  <c r="G103" i="24" s="1"/>
  <c r="G54" i="24"/>
  <c r="F92" i="3"/>
  <c r="G26" i="24"/>
  <c r="F51" i="3"/>
  <c r="G123" i="24"/>
  <c r="F95" i="3"/>
  <c r="I26" i="24"/>
  <c r="H26" i="24"/>
  <c r="I28" i="24"/>
  <c r="H28" i="24"/>
  <c r="H84" i="3"/>
  <c r="G84" i="3"/>
  <c r="H86" i="3"/>
  <c r="G86" i="3"/>
  <c r="I125" i="24"/>
  <c r="H125" i="24"/>
  <c r="I127" i="24"/>
  <c r="H127" i="24"/>
  <c r="G130" i="24"/>
  <c r="H53" i="3"/>
  <c r="G53" i="3"/>
  <c r="H55" i="3"/>
  <c r="H54" i="3" s="1"/>
  <c r="G55" i="3"/>
  <c r="I150" i="24"/>
  <c r="H150" i="24"/>
  <c r="I152" i="24"/>
  <c r="H152" i="24"/>
  <c r="H72" i="3"/>
  <c r="G72" i="3"/>
  <c r="H74" i="3"/>
  <c r="G74" i="3"/>
  <c r="H21" i="1" l="1"/>
  <c r="H81" i="3"/>
  <c r="G34" i="24"/>
  <c r="I73" i="24"/>
  <c r="H73" i="24"/>
  <c r="H112" i="3"/>
  <c r="G112" i="3"/>
  <c r="I49" i="24"/>
  <c r="H49" i="24"/>
  <c r="I90" i="24"/>
  <c r="H90" i="24"/>
  <c r="G155" i="24"/>
  <c r="F77" i="3"/>
  <c r="I148" i="24"/>
  <c r="H148" i="24"/>
  <c r="H70" i="3"/>
  <c r="G70" i="3"/>
  <c r="I123" i="24"/>
  <c r="H123" i="24"/>
  <c r="H51" i="3"/>
  <c r="G51" i="3"/>
  <c r="I117" i="24"/>
  <c r="H117" i="24"/>
  <c r="I113" i="24"/>
  <c r="H113" i="24"/>
  <c r="H47" i="3"/>
  <c r="G47" i="3"/>
  <c r="H43" i="3"/>
  <c r="G43" i="3"/>
  <c r="I96" i="24"/>
  <c r="H96" i="24"/>
  <c r="G96" i="24"/>
  <c r="I84" i="24"/>
  <c r="H84" i="24"/>
  <c r="G84" i="24"/>
  <c r="I80" i="24"/>
  <c r="H80" i="24"/>
  <c r="G80" i="24"/>
  <c r="H26" i="3"/>
  <c r="G26" i="3"/>
  <c r="F26" i="3"/>
  <c r="H21" i="3"/>
  <c r="G21" i="3"/>
  <c r="F21" i="3"/>
  <c r="H17" i="3"/>
  <c r="G17" i="3"/>
  <c r="F17" i="3"/>
  <c r="H12" i="3"/>
  <c r="G12" i="3"/>
  <c r="G152" i="24" l="1"/>
  <c r="F74" i="3"/>
  <c r="F72" i="3"/>
  <c r="G148" i="24"/>
  <c r="F70" i="3"/>
  <c r="F69" i="3" s="1"/>
  <c r="F58" i="3"/>
  <c r="F56" i="3" s="1"/>
  <c r="G127" i="24"/>
  <c r="F55" i="3"/>
  <c r="F53" i="3"/>
  <c r="G117" i="24"/>
  <c r="F47" i="3"/>
  <c r="G113" i="24"/>
  <c r="F43" i="3"/>
  <c r="G144" i="24"/>
  <c r="G143" i="24" s="1"/>
  <c r="F101" i="3"/>
  <c r="F100" i="3" s="1"/>
  <c r="G90" i="24"/>
  <c r="G73" i="24"/>
  <c r="F12" i="3"/>
  <c r="I67" i="24"/>
  <c r="H67" i="24"/>
  <c r="G67" i="24"/>
  <c r="H117" i="3"/>
  <c r="G117" i="3"/>
  <c r="F117" i="3"/>
  <c r="I65" i="24"/>
  <c r="H65" i="24"/>
  <c r="G65" i="24"/>
  <c r="H115" i="3"/>
  <c r="G115" i="3"/>
  <c r="F115" i="3"/>
  <c r="G60" i="24"/>
  <c r="F98" i="3"/>
  <c r="G44" i="24"/>
  <c r="F106" i="3"/>
  <c r="I39" i="24"/>
  <c r="H39" i="24"/>
  <c r="G39" i="24"/>
  <c r="H89" i="3"/>
  <c r="G89" i="3"/>
  <c r="F89" i="3"/>
  <c r="I31" i="24"/>
  <c r="H31" i="24"/>
  <c r="G31" i="24"/>
  <c r="H120" i="3"/>
  <c r="G120" i="3"/>
  <c r="F120" i="3"/>
  <c r="G28" i="24"/>
  <c r="F86" i="3"/>
  <c r="F84" i="3"/>
  <c r="I23" i="24"/>
  <c r="H23" i="24"/>
  <c r="G23" i="24"/>
  <c r="G81" i="3"/>
  <c r="F81" i="3"/>
  <c r="H103" i="3" l="1"/>
  <c r="G103" i="3"/>
  <c r="I15" i="24"/>
  <c r="H15" i="24"/>
  <c r="G15" i="24"/>
  <c r="F103" i="3"/>
  <c r="G49" i="24"/>
  <c r="F112" i="3"/>
  <c r="I160" i="24"/>
  <c r="H160" i="24"/>
  <c r="G160" i="24"/>
  <c r="H127" i="3"/>
  <c r="G127" i="3"/>
  <c r="F127" i="3"/>
  <c r="I154" i="24" l="1"/>
  <c r="I153" i="24" s="1"/>
  <c r="H154" i="24"/>
  <c r="H153" i="24" s="1"/>
  <c r="G154" i="24"/>
  <c r="G153" i="24" s="1"/>
  <c r="I151" i="24"/>
  <c r="H151" i="24"/>
  <c r="G151" i="24"/>
  <c r="I149" i="24"/>
  <c r="H149" i="24"/>
  <c r="G149" i="24"/>
  <c r="I147" i="24"/>
  <c r="H147" i="24"/>
  <c r="G147" i="24"/>
  <c r="H121" i="3"/>
  <c r="G121" i="3"/>
  <c r="F121" i="3"/>
  <c r="H73" i="3"/>
  <c r="G73" i="3"/>
  <c r="F73" i="3"/>
  <c r="H71" i="3"/>
  <c r="G71" i="3"/>
  <c r="F71" i="3"/>
  <c r="H76" i="3"/>
  <c r="H75" i="3" s="1"/>
  <c r="G76" i="3"/>
  <c r="G75" i="3" s="1"/>
  <c r="F76" i="3"/>
  <c r="F75" i="3" s="1"/>
  <c r="F148" i="1"/>
  <c r="G148" i="1"/>
  <c r="H148" i="1"/>
  <c r="H155" i="1"/>
  <c r="H154" i="1" s="1"/>
  <c r="G155" i="1"/>
  <c r="G154" i="1" s="1"/>
  <c r="F155" i="1"/>
  <c r="F154" i="1" s="1"/>
  <c r="H152" i="1"/>
  <c r="G152" i="1"/>
  <c r="F152" i="1"/>
  <c r="H150" i="1"/>
  <c r="G150" i="1"/>
  <c r="F150" i="1"/>
  <c r="G146" i="24" l="1"/>
  <c r="G145" i="24" s="1"/>
  <c r="F68" i="3"/>
  <c r="G147" i="1"/>
  <c r="G146" i="1" s="1"/>
  <c r="G145" i="1" s="1"/>
  <c r="H147" i="1"/>
  <c r="H146" i="1" s="1"/>
  <c r="H145" i="1" s="1"/>
  <c r="I146" i="24"/>
  <c r="I145" i="24" s="1"/>
  <c r="H68" i="3"/>
  <c r="H146" i="24"/>
  <c r="H145" i="24" s="1"/>
  <c r="G68" i="3"/>
  <c r="F147" i="1"/>
  <c r="F146" i="1" s="1"/>
  <c r="F145" i="1" s="1"/>
  <c r="I159" i="24"/>
  <c r="I158" i="24" s="1"/>
  <c r="I157" i="24" s="1"/>
  <c r="I156" i="24" s="1"/>
  <c r="H159" i="24"/>
  <c r="H158" i="24" s="1"/>
  <c r="H157" i="24" s="1"/>
  <c r="H156" i="24" s="1"/>
  <c r="G159" i="24"/>
  <c r="G158" i="24" s="1"/>
  <c r="G157" i="24" s="1"/>
  <c r="G156" i="24" s="1"/>
  <c r="G142" i="24"/>
  <c r="G141" i="24" s="1"/>
  <c r="G140" i="24" s="1"/>
  <c r="G139" i="24" s="1"/>
  <c r="G131" i="24"/>
  <c r="G129" i="24"/>
  <c r="G126" i="24"/>
  <c r="G124" i="24"/>
  <c r="G122" i="24"/>
  <c r="G116" i="24"/>
  <c r="G115" i="24" s="1"/>
  <c r="G114" i="24" s="1"/>
  <c r="G112" i="24"/>
  <c r="G111" i="24" s="1"/>
  <c r="G110" i="24" s="1"/>
  <c r="G108" i="24"/>
  <c r="G107" i="24" s="1"/>
  <c r="G106" i="24" s="1"/>
  <c r="G95" i="24"/>
  <c r="G94" i="24" s="1"/>
  <c r="G93" i="24" s="1"/>
  <c r="G89" i="24"/>
  <c r="G88" i="24" s="1"/>
  <c r="G87" i="24" s="1"/>
  <c r="G83" i="24"/>
  <c r="G82" i="24" s="1"/>
  <c r="G81" i="24" s="1"/>
  <c r="G79" i="24"/>
  <c r="G78" i="24" s="1"/>
  <c r="G77" i="24" s="1"/>
  <c r="G72" i="24"/>
  <c r="G71" i="24" s="1"/>
  <c r="G66" i="24"/>
  <c r="G64" i="24"/>
  <c r="G58" i="24"/>
  <c r="G56" i="24"/>
  <c r="G53" i="24"/>
  <c r="G52" i="24" s="1"/>
  <c r="G48" i="24"/>
  <c r="G47" i="24" s="1"/>
  <c r="G46" i="24" s="1"/>
  <c r="G45" i="24" s="1"/>
  <c r="G43" i="24"/>
  <c r="G42" i="24" s="1"/>
  <c r="G41" i="24" s="1"/>
  <c r="G40" i="24" s="1"/>
  <c r="G38" i="24"/>
  <c r="G37" i="24" s="1"/>
  <c r="G36" i="24" s="1"/>
  <c r="G35" i="24" s="1"/>
  <c r="G33" i="24"/>
  <c r="G32" i="24" s="1"/>
  <c r="G30" i="24"/>
  <c r="G29" i="24" s="1"/>
  <c r="G27" i="24"/>
  <c r="G25" i="24"/>
  <c r="G22" i="24"/>
  <c r="G21" i="24" s="1"/>
  <c r="G14" i="24"/>
  <c r="G13" i="24" s="1"/>
  <c r="H129" i="24"/>
  <c r="H126" i="24"/>
  <c r="H124" i="24"/>
  <c r="H122" i="24"/>
  <c r="H116" i="24"/>
  <c r="H115" i="24" s="1"/>
  <c r="H114" i="24" s="1"/>
  <c r="H112" i="24"/>
  <c r="H111" i="24" s="1"/>
  <c r="H110" i="24" s="1"/>
  <c r="H108" i="24"/>
  <c r="H107" i="24" s="1"/>
  <c r="H106" i="24" s="1"/>
  <c r="H95" i="24"/>
  <c r="H94" i="24" s="1"/>
  <c r="H93" i="24" s="1"/>
  <c r="H89" i="24"/>
  <c r="H88" i="24" s="1"/>
  <c r="H87" i="24" s="1"/>
  <c r="H86" i="24" s="1"/>
  <c r="H83" i="24"/>
  <c r="H82" i="24" s="1"/>
  <c r="H81" i="24" s="1"/>
  <c r="H79" i="24"/>
  <c r="H78" i="24" s="1"/>
  <c r="H77" i="24" s="1"/>
  <c r="H72" i="24"/>
  <c r="H71" i="24" s="1"/>
  <c r="H70" i="24" s="1"/>
  <c r="H69" i="24" s="1"/>
  <c r="H68" i="24" s="1"/>
  <c r="H66" i="24"/>
  <c r="H64" i="24"/>
  <c r="H58" i="24"/>
  <c r="H56" i="24"/>
  <c r="H53" i="24"/>
  <c r="H52" i="24" s="1"/>
  <c r="H48" i="24"/>
  <c r="H47" i="24" s="1"/>
  <c r="H46" i="24" s="1"/>
  <c r="H45" i="24" s="1"/>
  <c r="H43" i="24"/>
  <c r="H42" i="24" s="1"/>
  <c r="H41" i="24" s="1"/>
  <c r="H40" i="24" s="1"/>
  <c r="H38" i="24"/>
  <c r="H37" i="24" s="1"/>
  <c r="H36" i="24" s="1"/>
  <c r="H35" i="24" s="1"/>
  <c r="H33" i="24"/>
  <c r="H32" i="24" s="1"/>
  <c r="H30" i="24"/>
  <c r="H29" i="24" s="1"/>
  <c r="H27" i="24"/>
  <c r="H25" i="24"/>
  <c r="H22" i="24"/>
  <c r="H21" i="24" s="1"/>
  <c r="H14" i="24"/>
  <c r="H13" i="24" s="1"/>
  <c r="H105" i="3"/>
  <c r="H104" i="3" s="1"/>
  <c r="G105" i="3"/>
  <c r="G104" i="3" s="1"/>
  <c r="F105" i="3"/>
  <c r="F104" i="3" s="1"/>
  <c r="H12" i="24" l="1"/>
  <c r="H11" i="24" s="1"/>
  <c r="G12" i="24"/>
  <c r="G11" i="24" s="1"/>
  <c r="G70" i="24"/>
  <c r="G69" i="24" s="1"/>
  <c r="G68" i="24" s="1"/>
  <c r="H128" i="24"/>
  <c r="G63" i="24"/>
  <c r="G62" i="24" s="1"/>
  <c r="G61" i="24" s="1"/>
  <c r="H55" i="24"/>
  <c r="H51" i="24" s="1"/>
  <c r="H50" i="24" s="1"/>
  <c r="H63" i="24"/>
  <c r="H62" i="24" s="1"/>
  <c r="H61" i="24" s="1"/>
  <c r="H121" i="24"/>
  <c r="G76" i="24"/>
  <c r="G75" i="24" s="1"/>
  <c r="G74" i="24" s="1"/>
  <c r="G24" i="24"/>
  <c r="G20" i="24" s="1"/>
  <c r="G128" i="24"/>
  <c r="H24" i="24"/>
  <c r="G55" i="24"/>
  <c r="G51" i="24" s="1"/>
  <c r="G50" i="24" s="1"/>
  <c r="G121" i="24"/>
  <c r="G92" i="24"/>
  <c r="G91" i="24" s="1"/>
  <c r="G86" i="24"/>
  <c r="H76" i="24"/>
  <c r="H75" i="24" s="1"/>
  <c r="H74" i="24" s="1"/>
  <c r="H92" i="24"/>
  <c r="H91" i="24" s="1"/>
  <c r="H85" i="24" s="1"/>
  <c r="G120" i="24" l="1"/>
  <c r="G119" i="24" s="1"/>
  <c r="G118" i="24" s="1"/>
  <c r="H120" i="24"/>
  <c r="H119" i="24" s="1"/>
  <c r="H118" i="24" s="1"/>
  <c r="H20" i="24"/>
  <c r="H19" i="24" s="1"/>
  <c r="H10" i="24" s="1"/>
  <c r="G85" i="24"/>
  <c r="G19" i="24"/>
  <c r="G10" i="24" s="1"/>
  <c r="H9" i="24" l="1"/>
  <c r="H161" i="24" s="1"/>
  <c r="G9" i="24"/>
  <c r="H126" i="3"/>
  <c r="H125" i="3" s="1"/>
  <c r="G126" i="3"/>
  <c r="G125" i="3" s="1"/>
  <c r="F126" i="3"/>
  <c r="F125" i="3" s="1"/>
  <c r="F119" i="3"/>
  <c r="F118" i="3" s="1"/>
  <c r="F116" i="3"/>
  <c r="F114" i="3"/>
  <c r="F111" i="3"/>
  <c r="F110" i="3" s="1"/>
  <c r="F102" i="3"/>
  <c r="F99" i="3"/>
  <c r="F96" i="3"/>
  <c r="F94" i="3"/>
  <c r="F91" i="3"/>
  <c r="F90" i="3" s="1"/>
  <c r="F88" i="3"/>
  <c r="F87" i="3" s="1"/>
  <c r="F85" i="3"/>
  <c r="F83" i="3"/>
  <c r="F80" i="3"/>
  <c r="F79" i="3" s="1"/>
  <c r="F59" i="3"/>
  <c r="F57" i="3"/>
  <c r="F54" i="3"/>
  <c r="F52" i="3"/>
  <c r="F50" i="3"/>
  <c r="F46" i="3"/>
  <c r="F45" i="3" s="1"/>
  <c r="F44" i="3" s="1"/>
  <c r="F42" i="3"/>
  <c r="F41" i="3" s="1"/>
  <c r="F40" i="3" s="1"/>
  <c r="F38" i="3"/>
  <c r="F37" i="3" s="1"/>
  <c r="F36" i="3" s="1"/>
  <c r="F25" i="3"/>
  <c r="F24" i="3" s="1"/>
  <c r="F23" i="3" s="1"/>
  <c r="F20" i="3"/>
  <c r="F19" i="3" s="1"/>
  <c r="F18" i="3" s="1"/>
  <c r="F16" i="3"/>
  <c r="F15" i="3" s="1"/>
  <c r="F14" i="3" s="1"/>
  <c r="F11" i="3"/>
  <c r="G119" i="3"/>
  <c r="G118" i="3" s="1"/>
  <c r="G116" i="3"/>
  <c r="G114" i="3"/>
  <c r="G111" i="3"/>
  <c r="G110" i="3" s="1"/>
  <c r="G102" i="3"/>
  <c r="G94" i="3"/>
  <c r="G91" i="3"/>
  <c r="G90" i="3" s="1"/>
  <c r="G88" i="3"/>
  <c r="G87" i="3" s="1"/>
  <c r="G85" i="3"/>
  <c r="G83" i="3"/>
  <c r="G80" i="3"/>
  <c r="G79" i="3" s="1"/>
  <c r="G69" i="3"/>
  <c r="G67" i="3" s="1"/>
  <c r="G59" i="3"/>
  <c r="G57" i="3"/>
  <c r="G56" i="3"/>
  <c r="G54" i="3"/>
  <c r="G52" i="3"/>
  <c r="G50" i="3"/>
  <c r="G46" i="3"/>
  <c r="G45" i="3" s="1"/>
  <c r="G44" i="3" s="1"/>
  <c r="G42" i="3"/>
  <c r="G41" i="3" s="1"/>
  <c r="G40" i="3" s="1"/>
  <c r="G38" i="3"/>
  <c r="G37" i="3" s="1"/>
  <c r="G36" i="3" s="1"/>
  <c r="G25" i="3"/>
  <c r="G24" i="3" s="1"/>
  <c r="G23" i="3" s="1"/>
  <c r="G20" i="3"/>
  <c r="G19" i="3" s="1"/>
  <c r="G18" i="3" s="1"/>
  <c r="G16" i="3"/>
  <c r="G15" i="3" s="1"/>
  <c r="G14" i="3" s="1"/>
  <c r="G11" i="3"/>
  <c r="G13" i="3" l="1"/>
  <c r="F13" i="3"/>
  <c r="F82" i="3"/>
  <c r="F93" i="3"/>
  <c r="F67" i="3"/>
  <c r="G113" i="3"/>
  <c r="F49" i="3"/>
  <c r="F48" i="3" s="1"/>
  <c r="G49" i="3"/>
  <c r="G48" i="3" s="1"/>
  <c r="G82" i="3"/>
  <c r="F113" i="3"/>
  <c r="F22" i="3"/>
  <c r="G22" i="3"/>
  <c r="H20" i="3"/>
  <c r="H19" i="3" s="1"/>
  <c r="H18" i="3" s="1"/>
  <c r="H16" i="3"/>
  <c r="H15" i="3" s="1"/>
  <c r="H14" i="3" s="1"/>
  <c r="F161" i="1"/>
  <c r="F160" i="1" s="1"/>
  <c r="F159" i="1" s="1"/>
  <c r="F158" i="1" s="1"/>
  <c r="F157" i="1" s="1"/>
  <c r="F142" i="1"/>
  <c r="F141" i="1" s="1"/>
  <c r="F140" i="1" s="1"/>
  <c r="F139" i="1" s="1"/>
  <c r="F131" i="1"/>
  <c r="F129" i="1"/>
  <c r="F126" i="1"/>
  <c r="F124" i="1"/>
  <c r="F122" i="1"/>
  <c r="F116" i="1"/>
  <c r="F115" i="1" s="1"/>
  <c r="F114" i="1" s="1"/>
  <c r="F112" i="1"/>
  <c r="F111" i="1" s="1"/>
  <c r="F110" i="1" s="1"/>
  <c r="F108" i="1"/>
  <c r="F107" i="1" s="1"/>
  <c r="F106" i="1" s="1"/>
  <c r="F95" i="1"/>
  <c r="F94" i="1" s="1"/>
  <c r="F93" i="1" s="1"/>
  <c r="F89" i="1"/>
  <c r="F88" i="1" s="1"/>
  <c r="F87" i="1" s="1"/>
  <c r="F83" i="1"/>
  <c r="F82" i="1" s="1"/>
  <c r="F81" i="1" s="1"/>
  <c r="F79" i="1"/>
  <c r="F78" i="1" s="1"/>
  <c r="F77" i="1" s="1"/>
  <c r="F72" i="1"/>
  <c r="F71" i="1" s="1"/>
  <c r="F10" i="3" s="1"/>
  <c r="F66" i="1"/>
  <c r="F64" i="1"/>
  <c r="F57" i="1"/>
  <c r="F55" i="1"/>
  <c r="F52" i="1"/>
  <c r="F51" i="1" s="1"/>
  <c r="F47" i="1"/>
  <c r="F46" i="1" s="1"/>
  <c r="F45" i="1" s="1"/>
  <c r="F44" i="1" s="1"/>
  <c r="F42" i="1"/>
  <c r="F41" i="1" s="1"/>
  <c r="F40" i="1" s="1"/>
  <c r="F39" i="1" s="1"/>
  <c r="F37" i="1"/>
  <c r="F36" i="1" s="1"/>
  <c r="F35" i="1" s="1"/>
  <c r="F34" i="1" s="1"/>
  <c r="F32" i="1"/>
  <c r="F31" i="1" s="1"/>
  <c r="F29" i="1"/>
  <c r="F28" i="1" s="1"/>
  <c r="F26" i="1"/>
  <c r="F21" i="1"/>
  <c r="F20" i="1" s="1"/>
  <c r="F13" i="1"/>
  <c r="F12" i="1" s="1"/>
  <c r="G161" i="1"/>
  <c r="G160" i="1" s="1"/>
  <c r="G159" i="1" s="1"/>
  <c r="G158" i="1" s="1"/>
  <c r="G157" i="1" s="1"/>
  <c r="G131" i="1"/>
  <c r="G129" i="1"/>
  <c r="G126" i="1"/>
  <c r="G124" i="1"/>
  <c r="G122" i="1"/>
  <c r="G116" i="1"/>
  <c r="G115" i="1" s="1"/>
  <c r="G114" i="1" s="1"/>
  <c r="G112" i="1"/>
  <c r="G111" i="1" s="1"/>
  <c r="G110" i="1" s="1"/>
  <c r="G108" i="1"/>
  <c r="G107" i="1" s="1"/>
  <c r="G106" i="1" s="1"/>
  <c r="G95" i="1"/>
  <c r="G94" i="1" s="1"/>
  <c r="G93" i="1" s="1"/>
  <c r="G89" i="1"/>
  <c r="G88" i="1" s="1"/>
  <c r="G87" i="1" s="1"/>
  <c r="G86" i="1" s="1"/>
  <c r="G83" i="1"/>
  <c r="G82" i="1" s="1"/>
  <c r="G81" i="1" s="1"/>
  <c r="G79" i="1"/>
  <c r="G78" i="1" s="1"/>
  <c r="G77" i="1" s="1"/>
  <c r="G72" i="1"/>
  <c r="G71" i="1" s="1"/>
  <c r="G66" i="1"/>
  <c r="G64" i="1"/>
  <c r="G57" i="1"/>
  <c r="G55" i="1"/>
  <c r="G52" i="1"/>
  <c r="G51" i="1" s="1"/>
  <c r="G47" i="1"/>
  <c r="G46" i="1" s="1"/>
  <c r="G45" i="1" s="1"/>
  <c r="G44" i="1" s="1"/>
  <c r="G42" i="1"/>
  <c r="G41" i="1" s="1"/>
  <c r="G40" i="1" s="1"/>
  <c r="G39" i="1" s="1"/>
  <c r="G37" i="1"/>
  <c r="G36" i="1" s="1"/>
  <c r="G35" i="1" s="1"/>
  <c r="G34" i="1" s="1"/>
  <c r="G32" i="1"/>
  <c r="G31" i="1" s="1"/>
  <c r="G29" i="1"/>
  <c r="G28" i="1" s="1"/>
  <c r="G26" i="1"/>
  <c r="G24" i="1"/>
  <c r="G21" i="1"/>
  <c r="G20" i="1" s="1"/>
  <c r="G13" i="1"/>
  <c r="G12" i="1" s="1"/>
  <c r="G11" i="1" s="1"/>
  <c r="G10" i="1" s="1"/>
  <c r="F78" i="3" l="1"/>
  <c r="F11" i="1"/>
  <c r="F10" i="1" s="1"/>
  <c r="G70" i="1"/>
  <c r="G10" i="3"/>
  <c r="H13" i="3"/>
  <c r="G128" i="1"/>
  <c r="G76" i="1"/>
  <c r="G75" i="1" s="1"/>
  <c r="G74" i="1" s="1"/>
  <c r="F76" i="1"/>
  <c r="F75" i="1" s="1"/>
  <c r="F74" i="1" s="1"/>
  <c r="F128" i="1"/>
  <c r="F70" i="1"/>
  <c r="G54" i="1"/>
  <c r="G63" i="1"/>
  <c r="G62" i="1" s="1"/>
  <c r="G61" i="1" s="1"/>
  <c r="G60" i="1" s="1"/>
  <c r="G121" i="1"/>
  <c r="F54" i="1"/>
  <c r="F50" i="1" s="1"/>
  <c r="F49" i="1" s="1"/>
  <c r="F63" i="1"/>
  <c r="F62" i="1" s="1"/>
  <c r="F61" i="1" s="1"/>
  <c r="F60" i="1" s="1"/>
  <c r="F121" i="1"/>
  <c r="G23" i="1"/>
  <c r="G19" i="1" s="1"/>
  <c r="F23" i="1"/>
  <c r="F19" i="1" s="1"/>
  <c r="F86" i="1"/>
  <c r="F92" i="1"/>
  <c r="F91" i="1" s="1"/>
  <c r="G92" i="1"/>
  <c r="G91" i="1" s="1"/>
  <c r="G85" i="1" s="1"/>
  <c r="G120" i="1" l="1"/>
  <c r="G119" i="1" s="1"/>
  <c r="G118" i="1" s="1"/>
  <c r="F69" i="1"/>
  <c r="F68" i="1" s="1"/>
  <c r="F9" i="3"/>
  <c r="F128" i="3" s="1"/>
  <c r="G69" i="1"/>
  <c r="G68" i="1" s="1"/>
  <c r="G9" i="3"/>
  <c r="F120" i="1"/>
  <c r="F119" i="1" s="1"/>
  <c r="F118" i="1" s="1"/>
  <c r="F85" i="1"/>
  <c r="G50" i="1"/>
  <c r="G49" i="1" s="1"/>
  <c r="G96" i="3"/>
  <c r="G93" i="3" s="1"/>
  <c r="G18" i="1"/>
  <c r="F18" i="1"/>
  <c r="F9" i="1" s="1"/>
  <c r="H161" i="1"/>
  <c r="H160" i="1" s="1"/>
  <c r="H159" i="1" s="1"/>
  <c r="H158" i="1" s="1"/>
  <c r="H157" i="1" s="1"/>
  <c r="H83" i="1"/>
  <c r="H82" i="1" s="1"/>
  <c r="H81" i="1" s="1"/>
  <c r="H79" i="1"/>
  <c r="H78" i="1" s="1"/>
  <c r="H77" i="1" s="1"/>
  <c r="G78" i="3" l="1"/>
  <c r="G128" i="3" s="1"/>
  <c r="F163" i="1"/>
  <c r="F164" i="1" s="1"/>
  <c r="G9" i="1"/>
  <c r="G163" i="1" s="1"/>
  <c r="I129" i="24"/>
  <c r="I126" i="24"/>
  <c r="I124" i="24"/>
  <c r="I122" i="24"/>
  <c r="I116" i="24"/>
  <c r="I115" i="24" s="1"/>
  <c r="I114" i="24" s="1"/>
  <c r="I112" i="24"/>
  <c r="I111" i="24" s="1"/>
  <c r="I110" i="24" s="1"/>
  <c r="I108" i="24"/>
  <c r="I107" i="24" s="1"/>
  <c r="I106" i="24" s="1"/>
  <c r="I95" i="24"/>
  <c r="I94" i="24" s="1"/>
  <c r="I93" i="24" s="1"/>
  <c r="I89" i="24"/>
  <c r="I88" i="24" s="1"/>
  <c r="I87" i="24" s="1"/>
  <c r="I86" i="24" s="1"/>
  <c r="I83" i="24"/>
  <c r="I82" i="24" s="1"/>
  <c r="I81" i="24" s="1"/>
  <c r="I79" i="24"/>
  <c r="I78" i="24" s="1"/>
  <c r="I77" i="24" s="1"/>
  <c r="I72" i="24"/>
  <c r="I71" i="24" s="1"/>
  <c r="I70" i="24" s="1"/>
  <c r="I69" i="24" s="1"/>
  <c r="I68" i="24" s="1"/>
  <c r="I66" i="24"/>
  <c r="I64" i="24"/>
  <c r="I58" i="24"/>
  <c r="I56" i="24"/>
  <c r="I53" i="24"/>
  <c r="I52" i="24" s="1"/>
  <c r="I48" i="24"/>
  <c r="I47" i="24" s="1"/>
  <c r="I46" i="24" s="1"/>
  <c r="I45" i="24" s="1"/>
  <c r="I43" i="24"/>
  <c r="I42" i="24" s="1"/>
  <c r="I38" i="24"/>
  <c r="I37" i="24" s="1"/>
  <c r="I36" i="24" s="1"/>
  <c r="I35" i="24" s="1"/>
  <c r="I33" i="24"/>
  <c r="I32" i="24" s="1"/>
  <c r="I30" i="24"/>
  <c r="I29" i="24" s="1"/>
  <c r="I27" i="24"/>
  <c r="I25" i="24"/>
  <c r="I22" i="24"/>
  <c r="I21" i="24" s="1"/>
  <c r="I14" i="24"/>
  <c r="I13" i="24" s="1"/>
  <c r="I12" i="24" l="1"/>
  <c r="I11" i="24" s="1"/>
  <c r="G164" i="1"/>
  <c r="I41" i="24"/>
  <c r="I40" i="24" s="1"/>
  <c r="I128" i="24"/>
  <c r="I55" i="24"/>
  <c r="I51" i="24" s="1"/>
  <c r="I50" i="24" s="1"/>
  <c r="I24" i="24"/>
  <c r="I121" i="24"/>
  <c r="I92" i="24"/>
  <c r="I91" i="24" s="1"/>
  <c r="I85" i="24" s="1"/>
  <c r="I63" i="24"/>
  <c r="I62" i="24" s="1"/>
  <c r="I61" i="24" s="1"/>
  <c r="I76" i="24"/>
  <c r="I75" i="24" s="1"/>
  <c r="I74" i="24" s="1"/>
  <c r="H88" i="3"/>
  <c r="H83" i="3"/>
  <c r="H85" i="3"/>
  <c r="H69" i="3"/>
  <c r="H67" i="3" s="1"/>
  <c r="H56" i="3"/>
  <c r="I120" i="24" l="1"/>
  <c r="I119" i="24" s="1"/>
  <c r="I20" i="24"/>
  <c r="I19" i="24" s="1"/>
  <c r="I10" i="24" s="1"/>
  <c r="I118" i="24" l="1"/>
  <c r="I9" i="24" s="1"/>
  <c r="I161" i="24" s="1"/>
  <c r="H57" i="3" l="1"/>
  <c r="H32" i="1"/>
  <c r="H31" i="1" s="1"/>
  <c r="H11" i="3" l="1"/>
  <c r="H59" i="3" l="1"/>
  <c r="H52" i="3"/>
  <c r="H50" i="3"/>
  <c r="H46" i="3"/>
  <c r="H45" i="3" s="1"/>
  <c r="H42" i="3"/>
  <c r="H41" i="3" s="1"/>
  <c r="H38" i="3"/>
  <c r="H37" i="3" s="1"/>
  <c r="H25" i="3"/>
  <c r="H24" i="3" s="1"/>
  <c r="H23" i="3" s="1"/>
  <c r="H116" i="3"/>
  <c r="H114" i="3"/>
  <c r="H94" i="3"/>
  <c r="H91" i="3"/>
  <c r="H90" i="3" s="1"/>
  <c r="H111" i="3"/>
  <c r="H110" i="3" s="1"/>
  <c r="H87" i="3"/>
  <c r="H119" i="3"/>
  <c r="H118" i="3" s="1"/>
  <c r="H80" i="3"/>
  <c r="H79" i="3" s="1"/>
  <c r="H102" i="3"/>
  <c r="H49" i="3" l="1"/>
  <c r="H48" i="3" s="1"/>
  <c r="H40" i="3"/>
  <c r="H36" i="3"/>
  <c r="H113" i="3"/>
  <c r="H44" i="3"/>
  <c r="H82" i="3"/>
  <c r="H29" i="1"/>
  <c r="H28" i="1" s="1"/>
  <c r="H22" i="3" l="1"/>
  <c r="H131" i="1"/>
  <c r="H129" i="1"/>
  <c r="H126" i="1"/>
  <c r="H124" i="1"/>
  <c r="H122" i="1"/>
  <c r="H116" i="1"/>
  <c r="H115" i="1" s="1"/>
  <c r="H112" i="1"/>
  <c r="H111" i="1" s="1"/>
  <c r="H108" i="1"/>
  <c r="H107" i="1" s="1"/>
  <c r="H95" i="1"/>
  <c r="H94" i="1" s="1"/>
  <c r="H93" i="1" s="1"/>
  <c r="H89" i="1"/>
  <c r="H72" i="1"/>
  <c r="H71" i="1" s="1"/>
  <c r="H66" i="1"/>
  <c r="H64" i="1"/>
  <c r="H57" i="1"/>
  <c r="H55" i="1"/>
  <c r="H52" i="1"/>
  <c r="H51" i="1" s="1"/>
  <c r="H47" i="1"/>
  <c r="H46" i="1" s="1"/>
  <c r="H45" i="1" s="1"/>
  <c r="H44" i="1" s="1"/>
  <c r="H42" i="1"/>
  <c r="H41" i="1" s="1"/>
  <c r="H40" i="1" s="1"/>
  <c r="H39" i="1" s="1"/>
  <c r="H37" i="1"/>
  <c r="H36" i="1" s="1"/>
  <c r="H35" i="1" s="1"/>
  <c r="H34" i="1" s="1"/>
  <c r="H26" i="1"/>
  <c r="H24" i="1"/>
  <c r="H20" i="1"/>
  <c r="H13" i="1"/>
  <c r="H12" i="1" s="1"/>
  <c r="H11" i="1" s="1"/>
  <c r="H10" i="1" s="1"/>
  <c r="H70" i="1" l="1"/>
  <c r="H10" i="3"/>
  <c r="H128" i="1"/>
  <c r="H121" i="1"/>
  <c r="H88" i="1"/>
  <c r="H87" i="1" s="1"/>
  <c r="H86" i="1" s="1"/>
  <c r="H23" i="1"/>
  <c r="H19" i="1" s="1"/>
  <c r="H63" i="1"/>
  <c r="H62" i="1" s="1"/>
  <c r="H61" i="1" s="1"/>
  <c r="H60" i="1" s="1"/>
  <c r="H54" i="1"/>
  <c r="H96" i="3" s="1"/>
  <c r="H93" i="3" s="1"/>
  <c r="H78" i="3" s="1"/>
  <c r="H106" i="1"/>
  <c r="H110" i="1"/>
  <c r="H114" i="1"/>
  <c r="H69" i="1" l="1"/>
  <c r="H68" i="1" s="1"/>
  <c r="H9" i="3"/>
  <c r="H128" i="3" s="1"/>
  <c r="H120" i="1"/>
  <c r="H119" i="1" s="1"/>
  <c r="H118" i="1" s="1"/>
  <c r="H50" i="1"/>
  <c r="H49" i="1" s="1"/>
  <c r="H18" i="1"/>
  <c r="H92" i="1"/>
  <c r="H91" i="1" s="1"/>
  <c r="H85" i="1" s="1"/>
  <c r="H9" i="1" l="1"/>
  <c r="H76" i="1"/>
  <c r="H75" i="1" s="1"/>
  <c r="H74" i="1" s="1"/>
  <c r="H163" i="1" l="1"/>
  <c r="G161" i="24"/>
  <c r="H164" i="1" l="1"/>
</calcChain>
</file>

<file path=xl/sharedStrings.xml><?xml version="1.0" encoding="utf-8"?>
<sst xmlns="http://schemas.openxmlformats.org/spreadsheetml/2006/main" count="955" uniqueCount="167">
  <si>
    <t>Наименование</t>
  </si>
  <si>
    <t>РЗ</t>
  </si>
  <si>
    <t>ПР</t>
  </si>
  <si>
    <t>ЦСР</t>
  </si>
  <si>
    <t>ВР</t>
  </si>
  <si>
    <t>Сумма</t>
  </si>
  <si>
    <t>Общегосударственные вопросы</t>
  </si>
  <si>
    <t/>
  </si>
  <si>
    <t>Функционирование высшего должностного лица субъекта Российской Федерации и муниципального образования</t>
  </si>
  <si>
    <t>Непрограммные направления бюджета</t>
  </si>
  <si>
    <t>99.0.00.00000</t>
  </si>
  <si>
    <t>Глава муниципального образования</t>
  </si>
  <si>
    <t>99.0.00.03110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</si>
  <si>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</si>
  <si>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</si>
  <si>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Непрограммные направления  бюджета</t>
  </si>
  <si>
    <t>99.0.00.00190</t>
  </si>
  <si>
    <t>Иные закупки товаров, работ и услуг для обеспечения государственных (муниципальных) нужд</t>
  </si>
  <si>
    <t>Иные бюджетные ассигнования</t>
  </si>
  <si>
    <t xml:space="preserve">Уплата налогов, сборов и иных платежей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</si>
  <si>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</si>
  <si>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99.0.00.00110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</si>
  <si>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</si>
  <si>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99.0.00.00500</t>
  </si>
  <si>
    <t>Межбюджетные трансферты</t>
  </si>
  <si>
    <t>Иные межбюджетные трансферты</t>
  </si>
  <si>
    <t>Обеспечение проведения выборов и референдумов</t>
  </si>
  <si>
    <t>Проведение выборов в представительные органы муниципального образования</t>
  </si>
  <si>
    <t>99.0.00.06060</t>
  </si>
  <si>
    <t>Резервные фонды</t>
  </si>
  <si>
    <t>99.0.00.20550</t>
  </si>
  <si>
    <t>Резервные средства</t>
  </si>
  <si>
    <t>Другие общегосударственные вопросы</t>
  </si>
  <si>
    <t>99.0.00.00910</t>
  </si>
  <si>
    <t>Выполнение других обязательств государства</t>
  </si>
  <si>
    <t>99.0.00.00920</t>
  </si>
  <si>
    <t xml:space="preserve">Исполнение судебных актов </t>
  </si>
  <si>
    <t>Мобилизационная и вневойсковая подготовка</t>
  </si>
  <si>
    <t>99.0.00.51180</t>
  </si>
  <si>
    <t>Расходы на выплаты по оплате труда работников государственных (муниципальных органов) органов</t>
  </si>
  <si>
    <r>
      <t>99.0.00.51180</t>
    </r>
    <r>
      <rPr>
        <sz val="11"/>
        <color indexed="8"/>
        <rFont val="Calibri"/>
        <family val="2"/>
        <charset val="204"/>
      </rPr>
      <t/>
    </r>
  </si>
  <si>
    <t>Национальная безопасность и правоохранительная деятельность</t>
  </si>
  <si>
    <t>50.0.00.00000</t>
  </si>
  <si>
    <t>Реализация мероприятий по предупреждению и ликвидации последствий чрезвычайных ситуаций и стихийных бедствий природного и техногенного характера</t>
  </si>
  <si>
    <t>50.0.00.02180</t>
  </si>
  <si>
    <t>Мероприятия по предупреждению и ликвидации последствий чрезвычайных ситуаций и стихийных бедствий природного и техногенного характера</t>
  </si>
  <si>
    <t>Национальная экономика</t>
  </si>
  <si>
    <t>Дорожное хозяйство (дорожные фонды)</t>
  </si>
  <si>
    <t>52.0.00.00000</t>
  </si>
  <si>
    <t>52.0.01.00000</t>
  </si>
  <si>
    <t>52.0.01.06070</t>
  </si>
  <si>
    <t>52.0.02.00000</t>
  </si>
  <si>
    <t>52.0.02.06070</t>
  </si>
  <si>
    <t>Закупка товаров, работ и услуг для государственных (муниципальных) нужд</t>
  </si>
  <si>
    <t>Жилищно-коммунальное хозяйство</t>
  </si>
  <si>
    <t>Жилищное хозяйство</t>
  </si>
  <si>
    <t>Непрограммные направления расходов</t>
  </si>
  <si>
    <t>Иные мероприятия  в области жилищного хозяйства</t>
  </si>
  <si>
    <t>99.0.00.08270</t>
  </si>
  <si>
    <t>Благоустройство</t>
  </si>
  <si>
    <t>58.0.00.00000</t>
  </si>
  <si>
    <t>58.1.00.00000</t>
  </si>
  <si>
    <t>58.1.00.01000</t>
  </si>
  <si>
    <t>58.2.00.00000</t>
  </si>
  <si>
    <t>58.2.00.03000</t>
  </si>
  <si>
    <t>58.3.00.00000</t>
  </si>
  <si>
    <t>58.3.00.04000</t>
  </si>
  <si>
    <t>58.4.00.00000</t>
  </si>
  <si>
    <t>58.4.00.05000</t>
  </si>
  <si>
    <t>Культура, кинематография</t>
  </si>
  <si>
    <t>Культура</t>
  </si>
  <si>
    <t>59.0.00.00000</t>
  </si>
  <si>
    <t>59.0.00.40590</t>
  </si>
  <si>
    <t>Расходы на выплаты персоналу казенных учреждений</t>
  </si>
  <si>
    <t>59.0.00.70510</t>
  </si>
  <si>
    <t>99.0.00.70510</t>
  </si>
  <si>
    <t>Социальная политика</t>
  </si>
  <si>
    <t>Пенсионное обеспечение</t>
  </si>
  <si>
    <t xml:space="preserve">Непрограммные направления бюджета
</t>
  </si>
  <si>
    <t>Доплаты к пенсиям государственных служащих субъектов Российской Федерации и муниципальных служащих</t>
  </si>
  <si>
    <t>Социальное обеспечение и иные выплаты населению</t>
  </si>
  <si>
    <t>60.0.00.00000</t>
  </si>
  <si>
    <t>60.0.00.01590</t>
  </si>
  <si>
    <t>Другие вопросы в области физической культуры и спорта</t>
  </si>
  <si>
    <t>Условно-утвержденные расходы</t>
  </si>
  <si>
    <t>Итого расходов</t>
  </si>
  <si>
    <t>99.0.00.70190</t>
  </si>
  <si>
    <t>Приложение 5</t>
  </si>
  <si>
    <t>тыс. рублей</t>
  </si>
  <si>
    <t>ГРБС</t>
  </si>
  <si>
    <t>Иные межбюджетные трансферты бюджетам бюджетной системы</t>
  </si>
  <si>
    <t>99.0.00.02020</t>
  </si>
  <si>
    <t>Резервные фонды местных администраций</t>
  </si>
  <si>
    <t>Закупка товаров, работ и услуг для  государственных (муниципальных) нужд</t>
  </si>
  <si>
    <t>Подпрограмма "Озеленение" муниципальной программы "Благоустройство территории __________ сельсовета</t>
  </si>
  <si>
    <t>Реализация мероприятий в рамках подпрограммы "Озеленение" муниципальной программы "Благоустройство территории  ___________ сельсовета</t>
  </si>
  <si>
    <t>2022 год</t>
  </si>
  <si>
    <t xml:space="preserve">Сумма </t>
  </si>
  <si>
    <t>60.0.00.70510</t>
  </si>
  <si>
    <t>Муниципальная программа "Защита населения и территории от чрезвычайных ситуаций, обеспечение пожарной безопасности и безопасности людей на водных обьектах на территории  Улыбинского сельсовета</t>
  </si>
  <si>
    <t xml:space="preserve">Муниципальная программа "Дорожное хозяйство на территории  Улыбинского сельсовета </t>
  </si>
  <si>
    <t xml:space="preserve">Основное мероприятие: Развитие автомобильных дорог местного значения на территории  Улыбинского сельсовета </t>
  </si>
  <si>
    <t xml:space="preserve">Реализация мероприятий по развитию автомобильных дорог местного значения на территории  Улыбинского сельсовета </t>
  </si>
  <si>
    <t xml:space="preserve">Основное мероприятие: Обеспечение безопасности дорожного движения на территории  Улыбинского сельсовета </t>
  </si>
  <si>
    <t xml:space="preserve">Реализация мероприятий по обеспечению безопасности дорожного движения на территории  Улыбинского сельсовета </t>
  </si>
  <si>
    <t>Муниципальная программа "Благоустройство территории  Улыбинского сельсовета</t>
  </si>
  <si>
    <t>Подпрограмма "Уличное освещение" муниципальной программы "Благоустройство территории  Улыбинского сельсовета</t>
  </si>
  <si>
    <t>Подпрограмма "Организация и содержание мест захоронения" муниципальной программы "Благоустройство территории  Улыбинского сельсовета</t>
  </si>
  <si>
    <t>Реализация мероприятий в рамках подпрограммы "Организация и содержание мест захоронения" муниципальной программы "Благоустройство территории Улыбинского сельсовета</t>
  </si>
  <si>
    <t>Подпрограмма "Прочие мероприятия по благоустройству территории сельского поселения" муниципальной программы "Благоустройство территории  Улыбинского сельсовета</t>
  </si>
  <si>
    <t>Реализация мероприятий в рамках подпрограммы "Прочие мероприятия по благоустройству территории сельского поселения" муниципальной программы "Благоустройство территории  Улыбинского сельсовета</t>
  </si>
  <si>
    <t xml:space="preserve">Муниципальная программа "Сохранение и развитие культуры на территории  Улыбинского сельсовета"
</t>
  </si>
  <si>
    <t>Реализация мероприятий муниципальной программы " Сохранение и развитие культуры на территории  Улыбинского сельсовета"</t>
  </si>
  <si>
    <t xml:space="preserve">Муниципальная программа "Физическая культура и спорт   Улыбинского сельсовета </t>
  </si>
  <si>
    <t xml:space="preserve">Реализация мероприятий муниципальной программы "Физическая культура и спорт Улыбинского сельсовета </t>
  </si>
  <si>
    <t xml:space="preserve">Муниципальная программа "Защита населения и территории от чрезвычайных ситуаций, обеспечение пожарной безопасности и безопасности людей на водных обьектах на территории  Улыбинского сельсовета </t>
  </si>
  <si>
    <t xml:space="preserve">Муниципальная программа "Дорожное хозяйство в  Улыбинском сельсовета </t>
  </si>
  <si>
    <t xml:space="preserve">Муниципальная программа "Благоустройство территории  Улыбинского сельсовета </t>
  </si>
  <si>
    <t xml:space="preserve">Подпрограмма "Уличное освещение" муниципальной программы "Благоустройство территории  Улыбинского сельсовета </t>
  </si>
  <si>
    <t xml:space="preserve">Реализация мероприятий в рамках подпрограммы "Уличное освещение" муниципальной программы "Благоустройство территории  Улыбинского сельсовета </t>
  </si>
  <si>
    <t xml:space="preserve">Подпрограмма "Озеленение" муниципальной программы "Благоустройство территории"  Улыбинского сельсовета </t>
  </si>
  <si>
    <t xml:space="preserve">Реализация мероприятий в рамках подпрограммы "Озеленение" муниципальной программы "Благоустройство территории  Улыбинского сельсовета </t>
  </si>
  <si>
    <t xml:space="preserve">Подпрограмма "Организация и содержание мест захоронения" муниципальной программы "Благоустройство территории  Улыбинского сельсовета </t>
  </si>
  <si>
    <t xml:space="preserve">Подпрограмма "Прочие мероприятия по благоустройству территории сельского поселения" муниципальной программы "Благоустройство территории  Улыбинского сельсовета </t>
  </si>
  <si>
    <t xml:space="preserve">Реализация мероприятий в рамках подпрограммы "Прочие мероприятия по благоустройству территории сельского поселения" муниципальной программы "Благоустройство территории  Улыбинского сельсовета </t>
  </si>
  <si>
    <t xml:space="preserve">Муниципальная программа "Сохранение и развитие культуры на территории  Улыбинского сельсовета 
</t>
  </si>
  <si>
    <t xml:space="preserve">Реализация мероприятий муниципальной программы " Сохранение и развитие культуры на территории  Улыбинского сельсовета </t>
  </si>
  <si>
    <t xml:space="preserve">Реализация мероприятий муниципальной программы "Физическая культура и спорт  Улыбинского сельсовета </t>
  </si>
  <si>
    <t>администрация Улыбинского сельсовета Искитмского района Новосибирской области</t>
  </si>
  <si>
    <t>Реализация мероприятий по развитию автомобильных дорог местного значения на территории  Улыбинского сельсовета за счет акцизов</t>
  </si>
  <si>
    <t xml:space="preserve">Основное мероприятие: Обеспечение безопасности дорожного движения на территории Улыбинского сельсовета </t>
  </si>
  <si>
    <t>Реализация мероприятий по обеспечению безопасности дорожного движения на территории  Улыбинского сельсовета за счет акцизов</t>
  </si>
  <si>
    <t>Реализация мероприятий в рамках подпрограммы "Уличное освещение" муниципальной программы "Благоустройство территории  Улыбинского сельсовета</t>
  </si>
  <si>
    <t>2023 год</t>
  </si>
  <si>
    <t>Защита населения и территории от чрезвычайных ситуаций природного и техногенного характера, пожарная безопасность</t>
  </si>
  <si>
    <t>Софинансирование реализации мероприятий по проведению работ на воинских захоронениях государственной программы Новосибирской области "Культура Новосибирской области"</t>
  </si>
  <si>
    <t>59.0.00.L2992</t>
  </si>
  <si>
    <t>Приложение 3</t>
  </si>
  <si>
    <t>Национальная оборона</t>
  </si>
  <si>
    <t>2024 год</t>
  </si>
  <si>
    <t>Подпрограмма "Озеленение" муниципальной программы "Благоустройство территории  Улыбинского сельсовета"</t>
  </si>
  <si>
    <t>Реализация мероприятий в рамках подпрограммы "Озеленение" "Благоустройство территории  Улыбинского сельсовета"</t>
  </si>
  <si>
    <t>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БЮДЖЕТОВ НА 2022 ГОД И ПЛАНОВЫЙ ПЕРИОД 2023 И 2024 ГОДОВ</t>
  </si>
  <si>
    <t>Приложнение 4</t>
  </si>
  <si>
    <t>РАСПРЕДЕЛЕНИЕ БЮДЖЕТНЫХ АССИГНОВАНИЙ ПО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БЮДЖЕТОВ НА 2022 ГОД И ПЛАНОВЫЙ ПЕРИОД 2023 И 2024 ГОДОВ</t>
  </si>
  <si>
    <t>ВЕДОМСТВЕННАЯ СТРУКТУРА РАСХОДОВ МЕСТНОГО БЮДЖЕТА НА 2022 ГОД И ПЛАНОВЫЙ ПЕРИОД 2023 И 2024 годов</t>
  </si>
  <si>
    <t>99.9.00.00000</t>
  </si>
  <si>
    <t>к Решению "О бюджете Улыбинского сельсовета на 2022 год и плановый период 2023 и 2024 годов"</t>
  </si>
  <si>
    <t>58.1.00.70240</t>
  </si>
  <si>
    <t>58.1.00.S0240</t>
  </si>
  <si>
    <t>Реализация мероприятий в рамках подпрограммы "Уличное освещение" муниципальной программы "Благоустройство территории  Улыбинского сельсовета"</t>
  </si>
  <si>
    <t>Расходы на выплаты по оплате труда работников государственных (муниципальных) органов</t>
  </si>
  <si>
    <t>Расходы на обеспечение функций государственных (муниципальных) органов</t>
  </si>
  <si>
    <t>Оценка недвижимости, признание прав и регулирование отношений по государственной и муниципальной собственности</t>
  </si>
  <si>
    <t>Обеспечение сбалансированности местных бюджетов</t>
  </si>
  <si>
    <t>Решение вопросов в сфере административных правонарушений</t>
  </si>
  <si>
    <t xml:space="preserve">Осуществление первичного воинского учета на территориях, где отсутствуют военные комиссариаты 
</t>
  </si>
  <si>
    <t>Реализация инициативных проектов</t>
  </si>
  <si>
    <t>Софинансирование инициативных проектов</t>
  </si>
  <si>
    <t>Публичные нормативные социальные выплаты гражданам</t>
  </si>
  <si>
    <t>Подпрограмма "Организация и содержание мест захоронения" муниципальной программы "Благоустройство территории  Улыбинского сельсовета"</t>
  </si>
  <si>
    <t>Реализация мероприятий в рамках подпрограммы "Организация и содержание мест захоронения" муниципальной программы "Благоустройство территории Улыбинского сельсовета"</t>
  </si>
  <si>
    <t>Подпрограмма "Прочие мероприятия по благоустройству территории сельского поселения" муниципальной программы "Благоустройство территории Улыбинского сельсовета"</t>
  </si>
  <si>
    <t>Реализация мероприятий в рамках подпрограммы "Прочие мероприятия по благоустройству территории сельского поселения" муниципальной программы "Благоустройство территории  Улыбинского сельсовета"</t>
  </si>
  <si>
    <t>58.1.00.70510</t>
  </si>
  <si>
    <t>Установка мемориальных знаков на воинских захоронениях</t>
  </si>
  <si>
    <t>от 09.09.2022 № 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</si>
</sst>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0"/>
    <numFmt numFmtId="165" formatCode="000\ 00\ 00"/>
    <numFmt numFmtId="166" formatCode="000"/>
    <numFmt numFmtId="167" formatCode="#,##0.0;[Red]\-#,##0.0"/>
    <numFmt numFmtId="168" formatCode="#,##0.0"/>
  </numFmts>
  <fonts count="22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"/>
      <family val="2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7" fillId="0" borderId="0"/>
    <xf numFmtId="0" fontId="17" fillId="0" borderId="0"/>
    <xf numFmtId="0" fontId="10" fillId="0" borderId="0"/>
  </cellStyleXfs>
  <cellXfs count="314">
    <xf numFmtId="0" fontId="0" fillId="0" borderId="0" xfId="0"/>
    <xf numFmtId="0" fontId="3" fillId="0" borderId="0" xfId="1" applyNumberFormat="1" applyFont="1" applyFill="1" applyAlignment="1" applyProtection="1">
      <alignment horizontal="center" vertical="center" wrapText="1"/>
      <protection hidden="1"/>
    </xf>
    <xf numFmtId="0" fontId="1" fillId="0" borderId="0" xfId="1" applyFill="1"/>
    <xf numFmtId="0" fontId="4" fillId="0" borderId="4" xfId="1" applyNumberFormat="1" applyFont="1" applyFill="1" applyBorder="1" applyAlignment="1" applyProtection="1">
      <alignment horizontal="left" vertical="center" wrapText="1"/>
      <protection hidden="1"/>
    </xf>
    <xf numFmtId="164" fontId="4" fillId="0" borderId="4" xfId="1" applyNumberFormat="1" applyFont="1" applyFill="1" applyBorder="1" applyAlignment="1" applyProtection="1">
      <alignment horizontal="center" vertical="center"/>
      <protection hidden="1"/>
    </xf>
    <xf numFmtId="164" fontId="4" fillId="0" borderId="5" xfId="1" applyNumberFormat="1" applyFont="1" applyFill="1" applyBorder="1" applyAlignment="1" applyProtection="1">
      <alignment horizontal="center" vertical="center"/>
      <protection hidden="1"/>
    </xf>
    <xf numFmtId="165" fontId="4" fillId="0" borderId="6" xfId="1" applyNumberFormat="1" applyFont="1" applyFill="1" applyBorder="1" applyAlignment="1" applyProtection="1">
      <alignment horizontal="center" vertical="center" wrapText="1"/>
      <protection hidden="1"/>
    </xf>
    <xf numFmtId="166" fontId="4" fillId="0" borderId="5" xfId="1" applyNumberFormat="1" applyFont="1" applyFill="1" applyBorder="1" applyAlignment="1" applyProtection="1">
      <alignment horizontal="center" vertical="center"/>
      <protection hidden="1"/>
    </xf>
    <xf numFmtId="167" fontId="4" fillId="0" borderId="5" xfId="1" applyNumberFormat="1" applyFont="1" applyFill="1" applyBorder="1" applyAlignment="1" applyProtection="1">
      <alignment horizontal="right" vertical="center"/>
      <protection hidden="1"/>
    </xf>
    <xf numFmtId="167" fontId="3" fillId="0" borderId="0" xfId="1" applyNumberFormat="1" applyFont="1" applyFill="1" applyAlignment="1" applyProtection="1">
      <alignment horizontal="right" vertical="center"/>
      <protection hidden="1"/>
    </xf>
    <xf numFmtId="164" fontId="2" fillId="0" borderId="4" xfId="1" applyNumberFormat="1" applyFont="1" applyFill="1" applyBorder="1" applyAlignment="1" applyProtection="1">
      <alignment horizontal="center" vertical="center"/>
      <protection hidden="1"/>
    </xf>
    <xf numFmtId="164" fontId="2" fillId="0" borderId="5" xfId="1" applyNumberFormat="1" applyFont="1" applyFill="1" applyBorder="1" applyAlignment="1" applyProtection="1">
      <alignment horizontal="center" vertical="center"/>
      <protection hidden="1"/>
    </xf>
    <xf numFmtId="165" fontId="2" fillId="0" borderId="6" xfId="1" applyNumberFormat="1" applyFont="1" applyFill="1" applyBorder="1" applyAlignment="1" applyProtection="1">
      <alignment horizontal="center" vertical="center" wrapText="1"/>
      <protection hidden="1"/>
    </xf>
    <xf numFmtId="166" fontId="2" fillId="0" borderId="5" xfId="1" applyNumberFormat="1" applyFont="1" applyFill="1" applyBorder="1" applyAlignment="1" applyProtection="1">
      <alignment horizontal="center" vertical="center"/>
      <protection hidden="1"/>
    </xf>
    <xf numFmtId="167" fontId="2" fillId="0" borderId="5" xfId="1" applyNumberFormat="1" applyFont="1" applyFill="1" applyBorder="1" applyAlignment="1" applyProtection="1">
      <alignment horizontal="right" vertical="center"/>
      <protection hidden="1"/>
    </xf>
    <xf numFmtId="164" fontId="4" fillId="0" borderId="2" xfId="1" applyNumberFormat="1" applyFont="1" applyFill="1" applyBorder="1" applyAlignment="1" applyProtection="1">
      <alignment horizontal="center" vertical="center"/>
      <protection hidden="1"/>
    </xf>
    <xf numFmtId="164" fontId="4" fillId="0" borderId="1" xfId="1" applyNumberFormat="1" applyFont="1" applyFill="1" applyBorder="1" applyAlignment="1" applyProtection="1">
      <alignment horizontal="center" vertical="center"/>
      <protection hidden="1"/>
    </xf>
    <xf numFmtId="165" fontId="4" fillId="0" borderId="7" xfId="1" applyNumberFormat="1" applyFont="1" applyFill="1" applyBorder="1" applyAlignment="1" applyProtection="1">
      <alignment horizontal="center" vertical="center" wrapText="1"/>
      <protection hidden="1"/>
    </xf>
    <xf numFmtId="166" fontId="4" fillId="0" borderId="1" xfId="1" applyNumberFormat="1" applyFont="1" applyFill="1" applyBorder="1" applyAlignment="1" applyProtection="1">
      <alignment horizontal="center" vertical="center"/>
      <protection hidden="1"/>
    </xf>
    <xf numFmtId="167" fontId="4" fillId="0" borderId="1" xfId="1" applyNumberFormat="1" applyFont="1" applyFill="1" applyBorder="1" applyAlignment="1" applyProtection="1">
      <alignment horizontal="right" vertical="center"/>
      <protection hidden="1"/>
    </xf>
    <xf numFmtId="164" fontId="2" fillId="0" borderId="2" xfId="1" applyNumberFormat="1" applyFont="1" applyFill="1" applyBorder="1" applyAlignment="1" applyProtection="1">
      <alignment horizontal="center" vertical="center"/>
      <protection hidden="1"/>
    </xf>
    <xf numFmtId="164" fontId="2" fillId="0" borderId="1" xfId="1" applyNumberFormat="1" applyFont="1" applyFill="1" applyBorder="1" applyAlignment="1" applyProtection="1">
      <alignment horizontal="center" vertical="center"/>
      <protection hidden="1"/>
    </xf>
    <xf numFmtId="165" fontId="2" fillId="0" borderId="7" xfId="1" applyNumberFormat="1" applyFont="1" applyFill="1" applyBorder="1" applyAlignment="1" applyProtection="1">
      <alignment horizontal="center" vertical="center" wrapText="1"/>
      <protection hidden="1"/>
    </xf>
    <xf numFmtId="166" fontId="2" fillId="0" borderId="1" xfId="1" applyNumberFormat="1" applyFont="1" applyFill="1" applyBorder="1" applyAlignment="1" applyProtection="1">
      <alignment horizontal="center" vertical="center"/>
      <protection hidden="1"/>
    </xf>
    <xf numFmtId="167" fontId="2" fillId="0" borderId="1" xfId="1" applyNumberFormat="1" applyFont="1" applyFill="1" applyBorder="1" applyAlignment="1" applyProtection="1">
      <alignment horizontal="right" vertical="center"/>
      <protection hidden="1"/>
    </xf>
    <xf numFmtId="164" fontId="2" fillId="0" borderId="8" xfId="1" applyNumberFormat="1" applyFont="1" applyFill="1" applyBorder="1" applyAlignment="1" applyProtection="1">
      <alignment horizontal="center" vertical="center"/>
      <protection hidden="1"/>
    </xf>
    <xf numFmtId="164" fontId="2" fillId="0" borderId="9" xfId="1" applyNumberFormat="1" applyFont="1" applyFill="1" applyBorder="1" applyAlignment="1" applyProtection="1">
      <alignment horizontal="center" vertical="center"/>
      <protection hidden="1"/>
    </xf>
    <xf numFmtId="165" fontId="2" fillId="0" borderId="0" xfId="1" applyNumberFormat="1" applyFont="1" applyFill="1" applyBorder="1" applyAlignment="1" applyProtection="1">
      <alignment horizontal="center" vertical="center" wrapText="1"/>
      <protection hidden="1"/>
    </xf>
    <xf numFmtId="166" fontId="2" fillId="0" borderId="9" xfId="1" applyNumberFormat="1" applyFont="1" applyFill="1" applyBorder="1" applyAlignment="1" applyProtection="1">
      <alignment horizontal="center" vertical="center"/>
      <protection hidden="1"/>
    </xf>
    <xf numFmtId="167" fontId="2" fillId="0" borderId="9" xfId="1" applyNumberFormat="1" applyFont="1" applyFill="1" applyBorder="1" applyAlignment="1" applyProtection="1">
      <alignment horizontal="right" vertical="center"/>
      <protection hidden="1"/>
    </xf>
    <xf numFmtId="164" fontId="4" fillId="0" borderId="8" xfId="1" applyNumberFormat="1" applyFont="1" applyFill="1" applyBorder="1" applyAlignment="1" applyProtection="1">
      <alignment horizontal="center" vertical="center"/>
      <protection hidden="1"/>
    </xf>
    <xf numFmtId="164" fontId="4" fillId="0" borderId="9" xfId="1" applyNumberFormat="1" applyFont="1" applyFill="1" applyBorder="1" applyAlignment="1" applyProtection="1">
      <alignment horizontal="center" vertical="center"/>
      <protection hidden="1"/>
    </xf>
    <xf numFmtId="165" fontId="4" fillId="0" borderId="0" xfId="1" applyNumberFormat="1" applyFont="1" applyFill="1" applyAlignment="1" applyProtection="1">
      <alignment horizontal="center" vertical="center" wrapText="1"/>
      <protection hidden="1"/>
    </xf>
    <xf numFmtId="166" fontId="4" fillId="0" borderId="9" xfId="1" applyNumberFormat="1" applyFont="1" applyFill="1" applyBorder="1" applyAlignment="1" applyProtection="1">
      <alignment horizontal="center" vertical="center"/>
      <protection hidden="1"/>
    </xf>
    <xf numFmtId="167" fontId="4" fillId="0" borderId="9" xfId="1" applyNumberFormat="1" applyFont="1" applyFill="1" applyBorder="1" applyAlignment="1" applyProtection="1">
      <alignment horizontal="right" vertical="center"/>
      <protection hidden="1"/>
    </xf>
    <xf numFmtId="165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165" fontId="2" fillId="0" borderId="0" xfId="1" applyNumberFormat="1" applyFont="1" applyFill="1" applyAlignment="1" applyProtection="1">
      <alignment horizontal="center" vertical="center" wrapText="1"/>
      <protection hidden="1"/>
    </xf>
    <xf numFmtId="0" fontId="2" fillId="0" borderId="4" xfId="1" applyNumberFormat="1" applyFont="1" applyFill="1" applyBorder="1" applyAlignment="1" applyProtection="1">
      <alignment horizontal="left" vertical="top" wrapText="1"/>
      <protection hidden="1"/>
    </xf>
    <xf numFmtId="166" fontId="2" fillId="0" borderId="5" xfId="1" applyNumberFormat="1" applyFont="1" applyFill="1" applyBorder="1" applyAlignment="1" applyProtection="1">
      <alignment horizontal="left" vertical="top"/>
      <protection hidden="1"/>
    </xf>
    <xf numFmtId="167" fontId="3" fillId="0" borderId="0" xfId="1" applyNumberFormat="1" applyFont="1" applyFill="1" applyAlignment="1" applyProtection="1">
      <alignment horizontal="left" vertical="top"/>
      <protection hidden="1"/>
    </xf>
    <xf numFmtId="0" fontId="1" fillId="0" borderId="0" xfId="1" applyFill="1" applyAlignment="1">
      <alignment horizontal="left" vertical="top"/>
    </xf>
    <xf numFmtId="164" fontId="6" fillId="0" borderId="1" xfId="1" applyNumberFormat="1" applyFont="1" applyFill="1" applyBorder="1" applyAlignment="1" applyProtection="1">
      <alignment horizontal="center" vertical="center"/>
      <protection hidden="1"/>
    </xf>
    <xf numFmtId="167" fontId="6" fillId="0" borderId="1" xfId="1" applyNumberFormat="1" applyFont="1" applyFill="1" applyBorder="1" applyAlignment="1" applyProtection="1">
      <alignment horizontal="right" vertical="center"/>
      <protection hidden="1"/>
    </xf>
    <xf numFmtId="164" fontId="7" fillId="0" borderId="1" xfId="1" applyNumberFormat="1" applyFont="1" applyFill="1" applyBorder="1" applyAlignment="1" applyProtection="1">
      <alignment horizontal="center" vertical="center"/>
      <protection hidden="1"/>
    </xf>
    <xf numFmtId="167" fontId="7" fillId="0" borderId="1" xfId="1" applyNumberFormat="1" applyFont="1" applyFill="1" applyBorder="1" applyAlignment="1" applyProtection="1">
      <alignment horizontal="right" vertical="center"/>
      <protection hidden="1"/>
    </xf>
    <xf numFmtId="165" fontId="4" fillId="0" borderId="1" xfId="1" applyNumberFormat="1" applyFont="1" applyFill="1" applyBorder="1" applyAlignment="1" applyProtection="1">
      <alignment horizontal="center" vertical="center" wrapText="1"/>
      <protection hidden="1"/>
    </xf>
    <xf numFmtId="164" fontId="8" fillId="0" borderId="2" xfId="1" applyNumberFormat="1" applyFont="1" applyFill="1" applyBorder="1" applyAlignment="1" applyProtection="1">
      <alignment horizontal="center" vertical="center"/>
      <protection hidden="1"/>
    </xf>
    <xf numFmtId="164" fontId="8" fillId="0" borderId="1" xfId="1" applyNumberFormat="1" applyFont="1" applyFill="1" applyBorder="1" applyAlignment="1" applyProtection="1">
      <alignment horizontal="center" vertical="center"/>
      <protection hidden="1"/>
    </xf>
    <xf numFmtId="164" fontId="9" fillId="0" borderId="4" xfId="1" applyNumberFormat="1" applyFont="1" applyFill="1" applyBorder="1" applyAlignment="1" applyProtection="1">
      <alignment horizontal="center" vertical="center"/>
      <protection hidden="1"/>
    </xf>
    <xf numFmtId="164" fontId="9" fillId="0" borderId="5" xfId="1" applyNumberFormat="1" applyFont="1" applyFill="1" applyBorder="1" applyAlignment="1" applyProtection="1">
      <alignment horizontal="center" vertical="center"/>
      <protection hidden="1"/>
    </xf>
    <xf numFmtId="165" fontId="8" fillId="0" borderId="7" xfId="1" applyNumberFormat="1" applyFont="1" applyFill="1" applyBorder="1" applyAlignment="1" applyProtection="1">
      <alignment horizontal="center" vertical="center" wrapText="1"/>
      <protection hidden="1"/>
    </xf>
    <xf numFmtId="166" fontId="8" fillId="0" borderId="1" xfId="1" applyNumberFormat="1" applyFont="1" applyFill="1" applyBorder="1" applyAlignment="1" applyProtection="1">
      <alignment horizontal="center" vertical="center"/>
      <protection hidden="1"/>
    </xf>
    <xf numFmtId="167" fontId="8" fillId="0" borderId="1" xfId="1" applyNumberFormat="1" applyFont="1" applyFill="1" applyBorder="1" applyAlignment="1" applyProtection="1">
      <alignment horizontal="right" vertical="center"/>
      <protection hidden="1"/>
    </xf>
    <xf numFmtId="166" fontId="9" fillId="0" borderId="5" xfId="1" applyNumberFormat="1" applyFont="1" applyFill="1" applyBorder="1" applyAlignment="1" applyProtection="1">
      <alignment horizontal="center" vertical="center"/>
      <protection hidden="1"/>
    </xf>
    <xf numFmtId="167" fontId="9" fillId="0" borderId="5" xfId="1" applyNumberFormat="1" applyFont="1" applyFill="1" applyBorder="1" applyAlignment="1" applyProtection="1">
      <alignment horizontal="right" vertical="center"/>
      <protection hidden="1"/>
    </xf>
    <xf numFmtId="164" fontId="9" fillId="0" borderId="2" xfId="1" applyNumberFormat="1" applyFont="1" applyFill="1" applyBorder="1" applyAlignment="1" applyProtection="1">
      <alignment horizontal="center" vertical="center"/>
      <protection hidden="1"/>
    </xf>
    <xf numFmtId="164" fontId="9" fillId="0" borderId="1" xfId="1" applyNumberFormat="1" applyFont="1" applyFill="1" applyBorder="1" applyAlignment="1" applyProtection="1">
      <alignment horizontal="center" vertical="center"/>
      <protection hidden="1"/>
    </xf>
    <xf numFmtId="166" fontId="9" fillId="0" borderId="1" xfId="1" applyNumberFormat="1" applyFont="1" applyFill="1" applyBorder="1" applyAlignment="1" applyProtection="1">
      <alignment horizontal="center" vertical="center"/>
      <protection hidden="1"/>
    </xf>
    <xf numFmtId="167" fontId="9" fillId="0" borderId="1" xfId="1" applyNumberFormat="1" applyFont="1" applyFill="1" applyBorder="1" applyAlignment="1" applyProtection="1">
      <alignment horizontal="right" vertical="center"/>
      <protection hidden="1"/>
    </xf>
    <xf numFmtId="164" fontId="9" fillId="0" borderId="8" xfId="1" applyNumberFormat="1" applyFont="1" applyFill="1" applyBorder="1" applyAlignment="1" applyProtection="1">
      <alignment horizontal="center" vertical="center"/>
      <protection hidden="1"/>
    </xf>
    <xf numFmtId="164" fontId="9" fillId="0" borderId="9" xfId="1" applyNumberFormat="1" applyFont="1" applyFill="1" applyBorder="1" applyAlignment="1" applyProtection="1">
      <alignment horizontal="center" vertical="center"/>
      <protection hidden="1"/>
    </xf>
    <xf numFmtId="166" fontId="9" fillId="0" borderId="9" xfId="1" applyNumberFormat="1" applyFont="1" applyFill="1" applyBorder="1" applyAlignment="1" applyProtection="1">
      <alignment horizontal="center" vertical="center"/>
      <protection hidden="1"/>
    </xf>
    <xf numFmtId="167" fontId="9" fillId="0" borderId="9" xfId="1" applyNumberFormat="1" applyFont="1" applyFill="1" applyBorder="1" applyAlignment="1" applyProtection="1">
      <alignment horizontal="right" vertical="center"/>
      <protection hidden="1"/>
    </xf>
    <xf numFmtId="167" fontId="3" fillId="0" borderId="0" xfId="1" applyNumberFormat="1" applyFont="1" applyFill="1" applyBorder="1" applyAlignment="1" applyProtection="1">
      <alignment horizontal="right" vertical="center"/>
      <protection hidden="1"/>
    </xf>
    <xf numFmtId="165" fontId="8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2" xfId="1" applyNumberFormat="1" applyFont="1" applyFill="1" applyBorder="1" applyAlignment="1" applyProtection="1">
      <protection hidden="1"/>
    </xf>
    <xf numFmtId="0" fontId="8" fillId="0" borderId="7" xfId="1" applyNumberFormat="1" applyFont="1" applyFill="1" applyBorder="1" applyAlignment="1" applyProtection="1">
      <protection hidden="1"/>
    </xf>
    <xf numFmtId="0" fontId="9" fillId="0" borderId="7" xfId="1" applyNumberFormat="1" applyFont="1" applyFill="1" applyBorder="1" applyAlignment="1" applyProtection="1">
      <alignment horizontal="center" vertical="center" wrapText="1"/>
      <protection hidden="1"/>
    </xf>
    <xf numFmtId="0" fontId="10" fillId="0" borderId="10" xfId="1" applyNumberFormat="1" applyFont="1" applyFill="1" applyBorder="1" applyAlignment="1" applyProtection="1">
      <protection hidden="1"/>
    </xf>
    <xf numFmtId="0" fontId="2" fillId="0" borderId="0" xfId="1" applyNumberFormat="1" applyFont="1" applyFill="1" applyBorder="1" applyAlignment="1" applyProtection="1">
      <alignment horizontal="left" vertical="center" wrapText="1"/>
      <protection hidden="1"/>
    </xf>
    <xf numFmtId="0" fontId="4" fillId="0" borderId="0" xfId="1" applyNumberFormat="1" applyFont="1" applyFill="1" applyBorder="1" applyAlignment="1" applyProtection="1">
      <protection hidden="1"/>
    </xf>
    <xf numFmtId="0" fontId="11" fillId="0" borderId="0" xfId="1" applyNumberFormat="1" applyFont="1" applyFill="1" applyBorder="1" applyAlignment="1" applyProtection="1">
      <protection hidden="1"/>
    </xf>
    <xf numFmtId="167" fontId="4" fillId="0" borderId="0" xfId="1" applyNumberFormat="1" applyFont="1" applyFill="1" applyBorder="1" applyAlignment="1" applyProtection="1">
      <alignment horizontal="right" vertical="center"/>
      <protection hidden="1"/>
    </xf>
    <xf numFmtId="0" fontId="1" fillId="0" borderId="0" xfId="1" applyFill="1" applyProtection="1">
      <protection hidden="1"/>
    </xf>
    <xf numFmtId="0" fontId="4" fillId="0" borderId="0" xfId="1" applyNumberFormat="1" applyFont="1" applyFill="1" applyBorder="1" applyAlignment="1" applyProtection="1">
      <alignment horizontal="left" vertical="center" wrapText="1"/>
      <protection hidden="1"/>
    </xf>
    <xf numFmtId="0" fontId="2" fillId="0" borderId="0" xfId="1" applyFont="1" applyFill="1" applyBorder="1" applyProtection="1">
      <protection hidden="1"/>
    </xf>
    <xf numFmtId="0" fontId="2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Border="1" applyAlignment="1" applyProtection="1">
      <protection hidden="1"/>
    </xf>
    <xf numFmtId="0" fontId="12" fillId="0" borderId="0" xfId="1" applyFont="1" applyFill="1" applyBorder="1" applyAlignment="1" applyProtection="1">
      <protection hidden="1"/>
    </xf>
    <xf numFmtId="0" fontId="2" fillId="0" borderId="0" xfId="1" applyNumberFormat="1" applyFont="1" applyFill="1" applyBorder="1" applyAlignment="1" applyProtection="1">
      <protection hidden="1"/>
    </xf>
    <xf numFmtId="0" fontId="12" fillId="0" borderId="0" xfId="1" applyFont="1" applyFill="1" applyBorder="1" applyProtection="1">
      <protection hidden="1"/>
    </xf>
    <xf numFmtId="0" fontId="12" fillId="0" borderId="0" xfId="1" applyNumberFormat="1" applyFont="1" applyFill="1" applyBorder="1" applyAlignment="1" applyProtection="1">
      <alignment horizontal="center"/>
      <protection hidden="1"/>
    </xf>
    <xf numFmtId="0" fontId="1" fillId="0" borderId="0" xfId="1" applyFill="1" applyBorder="1"/>
    <xf numFmtId="0" fontId="2" fillId="0" borderId="0" xfId="1" applyFont="1" applyFill="1" applyProtection="1">
      <protection hidden="1"/>
    </xf>
    <xf numFmtId="0" fontId="12" fillId="0" borderId="0" xfId="1" applyFont="1" applyFill="1" applyProtection="1">
      <protection hidden="1"/>
    </xf>
    <xf numFmtId="0" fontId="12" fillId="0" borderId="0" xfId="1" applyNumberFormat="1" applyFont="1" applyFill="1" applyAlignment="1" applyProtection="1">
      <alignment horizontal="center"/>
      <protection hidden="1"/>
    </xf>
    <xf numFmtId="0" fontId="13" fillId="0" borderId="0" xfId="1" applyFont="1" applyFill="1" applyAlignment="1">
      <alignment horizontal="center" vertical="top" wrapText="1"/>
    </xf>
    <xf numFmtId="165" fontId="2" fillId="0" borderId="3" xfId="1" applyNumberFormat="1" applyFont="1" applyFill="1" applyBorder="1" applyAlignment="1" applyProtection="1">
      <alignment horizontal="center" vertical="center" wrapText="1"/>
      <protection hidden="1"/>
    </xf>
    <xf numFmtId="166" fontId="2" fillId="0" borderId="5" xfId="1" applyNumberFormat="1" applyFont="1" applyFill="1" applyBorder="1" applyAlignment="1" applyProtection="1">
      <alignment horizontal="center" vertical="center" wrapText="1"/>
      <protection hidden="1"/>
    </xf>
    <xf numFmtId="164" fontId="2" fillId="0" borderId="4" xfId="1" applyNumberFormat="1" applyFont="1" applyFill="1" applyBorder="1" applyAlignment="1" applyProtection="1">
      <alignment horizontal="center" vertical="center" wrapText="1"/>
      <protection hidden="1"/>
    </xf>
    <xf numFmtId="164" fontId="2" fillId="0" borderId="5" xfId="1" applyNumberFormat="1" applyFont="1" applyFill="1" applyBorder="1" applyAlignment="1" applyProtection="1">
      <alignment horizontal="center" vertical="center" wrapText="1"/>
      <protection hidden="1"/>
    </xf>
    <xf numFmtId="167" fontId="2" fillId="0" borderId="5" xfId="1" applyNumberFormat="1" applyFont="1" applyFill="1" applyBorder="1" applyAlignment="1" applyProtection="1">
      <alignment horizontal="right" vertical="center" wrapText="1"/>
      <protection hidden="1"/>
    </xf>
    <xf numFmtId="167" fontId="3" fillId="0" borderId="0" xfId="1" applyNumberFormat="1" applyFont="1" applyFill="1" applyAlignment="1" applyProtection="1">
      <alignment horizontal="right" vertical="center" wrapText="1"/>
      <protection hidden="1"/>
    </xf>
    <xf numFmtId="0" fontId="1" fillId="0" borderId="0" xfId="1" applyFill="1" applyAlignment="1">
      <alignment wrapText="1"/>
    </xf>
    <xf numFmtId="166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164" fontId="2" fillId="0" borderId="2" xfId="1" applyNumberFormat="1" applyFont="1" applyFill="1" applyBorder="1" applyAlignment="1" applyProtection="1">
      <alignment horizontal="center" vertical="center" wrapText="1"/>
      <protection hidden="1"/>
    </xf>
    <xf numFmtId="164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167" fontId="2" fillId="0" borderId="1" xfId="1" applyNumberFormat="1" applyFont="1" applyFill="1" applyBorder="1" applyAlignment="1" applyProtection="1">
      <alignment horizontal="right" vertical="center" wrapText="1"/>
      <protection hidden="1"/>
    </xf>
    <xf numFmtId="166" fontId="4" fillId="0" borderId="5" xfId="1" applyNumberFormat="1" applyFont="1" applyFill="1" applyBorder="1" applyAlignment="1" applyProtection="1">
      <alignment horizontal="center" vertical="center" wrapText="1"/>
      <protection hidden="1"/>
    </xf>
    <xf numFmtId="164" fontId="4" fillId="0" borderId="4" xfId="1" applyNumberFormat="1" applyFont="1" applyFill="1" applyBorder="1" applyAlignment="1" applyProtection="1">
      <alignment horizontal="center" vertical="center" wrapText="1"/>
      <protection hidden="1"/>
    </xf>
    <xf numFmtId="164" fontId="4" fillId="0" borderId="5" xfId="1" applyNumberFormat="1" applyFont="1" applyFill="1" applyBorder="1" applyAlignment="1" applyProtection="1">
      <alignment horizontal="center" vertical="center" wrapText="1"/>
      <protection hidden="1"/>
    </xf>
    <xf numFmtId="167" fontId="14" fillId="0" borderId="0" xfId="1" applyNumberFormat="1" applyFont="1" applyFill="1" applyAlignment="1" applyProtection="1">
      <alignment horizontal="right" vertical="center"/>
      <protection hidden="1"/>
    </xf>
    <xf numFmtId="0" fontId="15" fillId="0" borderId="0" xfId="1" applyFont="1" applyFill="1"/>
    <xf numFmtId="165" fontId="4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" xfId="1" applyNumberFormat="1" applyFont="1" applyFill="1" applyBorder="1" applyAlignment="1" applyProtection="1">
      <alignment horizontal="left" vertical="top" wrapText="1"/>
      <protection hidden="1"/>
    </xf>
    <xf numFmtId="166" fontId="4" fillId="0" borderId="1" xfId="1" applyNumberFormat="1" applyFont="1" applyFill="1" applyBorder="1" applyAlignment="1" applyProtection="1">
      <alignment horizontal="left" vertical="top"/>
      <protection hidden="1"/>
    </xf>
    <xf numFmtId="0" fontId="1" fillId="0" borderId="0" xfId="1" applyFill="1" applyAlignment="1">
      <alignment horizontal="center"/>
    </xf>
    <xf numFmtId="0" fontId="13" fillId="0" borderId="0" xfId="1" applyFont="1" applyFill="1" applyAlignment="1">
      <alignment vertical="top" wrapText="1"/>
    </xf>
    <xf numFmtId="0" fontId="2" fillId="0" borderId="0" xfId="1" applyNumberFormat="1" applyFont="1" applyFill="1" applyBorder="1" applyAlignment="1" applyProtection="1">
      <alignment horizontal="center"/>
      <protection hidden="1"/>
    </xf>
    <xf numFmtId="0" fontId="12" fillId="0" borderId="0" xfId="1" applyFont="1" applyFill="1" applyBorder="1" applyAlignment="1" applyProtection="1">
      <alignment horizontal="center"/>
      <protection hidden="1"/>
    </xf>
    <xf numFmtId="0" fontId="12" fillId="0" borderId="0" xfId="1" applyFont="1" applyFill="1"/>
    <xf numFmtId="0" fontId="2" fillId="2" borderId="2" xfId="1" applyNumberFormat="1" applyFont="1" applyFill="1" applyBorder="1" applyAlignment="1" applyProtection="1">
      <alignment horizontal="left" vertical="center" wrapText="1"/>
      <protection hidden="1"/>
    </xf>
    <xf numFmtId="0" fontId="4" fillId="0" borderId="4" xfId="1" applyNumberFormat="1" applyFont="1" applyFill="1" applyBorder="1" applyAlignment="1" applyProtection="1">
      <alignment horizontal="left" vertical="top" wrapText="1"/>
      <protection hidden="1"/>
    </xf>
    <xf numFmtId="0" fontId="8" fillId="0" borderId="11" xfId="1" applyNumberFormat="1" applyFont="1" applyFill="1" applyBorder="1" applyAlignment="1" applyProtection="1">
      <protection hidden="1"/>
    </xf>
    <xf numFmtId="0" fontId="9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10" xfId="1" applyNumberFormat="1" applyFont="1" applyFill="1" applyBorder="1" applyAlignment="1" applyProtection="1">
      <protection hidden="1"/>
    </xf>
    <xf numFmtId="0" fontId="7" fillId="0" borderId="1" xfId="0" applyFont="1" applyFill="1" applyBorder="1" applyAlignment="1">
      <alignment vertical="top"/>
    </xf>
    <xf numFmtId="167" fontId="4" fillId="0" borderId="4" xfId="1" applyNumberFormat="1" applyFont="1" applyFill="1" applyBorder="1" applyAlignment="1" applyProtection="1">
      <alignment horizontal="right" vertical="center"/>
      <protection hidden="1"/>
    </xf>
    <xf numFmtId="167" fontId="2" fillId="0" borderId="4" xfId="1" applyNumberFormat="1" applyFont="1" applyFill="1" applyBorder="1" applyAlignment="1" applyProtection="1">
      <alignment horizontal="right" vertical="center"/>
      <protection hidden="1"/>
    </xf>
    <xf numFmtId="167" fontId="2" fillId="0" borderId="2" xfId="1" applyNumberFormat="1" applyFont="1" applyFill="1" applyBorder="1" applyAlignment="1" applyProtection="1">
      <alignment horizontal="right" vertical="center"/>
      <protection hidden="1"/>
    </xf>
    <xf numFmtId="167" fontId="4" fillId="0" borderId="2" xfId="1" applyNumberFormat="1" applyFont="1" applyFill="1" applyBorder="1" applyAlignment="1" applyProtection="1">
      <alignment horizontal="right" vertical="center"/>
      <protection hidden="1"/>
    </xf>
    <xf numFmtId="167" fontId="4" fillId="0" borderId="8" xfId="1" applyNumberFormat="1" applyFont="1" applyFill="1" applyBorder="1" applyAlignment="1" applyProtection="1">
      <alignment horizontal="right" vertical="center"/>
      <protection hidden="1"/>
    </xf>
    <xf numFmtId="167" fontId="9" fillId="0" borderId="4" xfId="1" applyNumberFormat="1" applyFont="1" applyFill="1" applyBorder="1" applyAlignment="1" applyProtection="1">
      <alignment horizontal="right" vertical="center"/>
      <protection hidden="1"/>
    </xf>
    <xf numFmtId="167" fontId="9" fillId="0" borderId="2" xfId="1" applyNumberFormat="1" applyFont="1" applyFill="1" applyBorder="1" applyAlignment="1" applyProtection="1">
      <alignment horizontal="right" vertical="center"/>
      <protection hidden="1"/>
    </xf>
    <xf numFmtId="167" fontId="9" fillId="0" borderId="8" xfId="1" applyNumberFormat="1" applyFont="1" applyFill="1" applyBorder="1" applyAlignment="1" applyProtection="1">
      <alignment horizontal="right" vertical="center"/>
      <protection hidden="1"/>
    </xf>
    <xf numFmtId="168" fontId="4" fillId="0" borderId="4" xfId="1" applyNumberFormat="1" applyFont="1" applyFill="1" applyBorder="1" applyAlignment="1" applyProtection="1">
      <alignment horizontal="right" vertical="center"/>
      <protection hidden="1"/>
    </xf>
    <xf numFmtId="168" fontId="2" fillId="0" borderId="4" xfId="1" applyNumberFormat="1" applyFont="1" applyFill="1" applyBorder="1" applyAlignment="1" applyProtection="1">
      <alignment horizontal="right" vertical="center"/>
      <protection hidden="1"/>
    </xf>
    <xf numFmtId="168" fontId="2" fillId="0" borderId="2" xfId="1" applyNumberFormat="1" applyFont="1" applyFill="1" applyBorder="1" applyAlignment="1" applyProtection="1">
      <alignment horizontal="right" vertical="center"/>
      <protection hidden="1"/>
    </xf>
    <xf numFmtId="168" fontId="4" fillId="0" borderId="2" xfId="1" applyNumberFormat="1" applyFont="1" applyFill="1" applyBorder="1" applyAlignment="1" applyProtection="1">
      <alignment horizontal="right" vertical="center"/>
      <protection hidden="1"/>
    </xf>
    <xf numFmtId="168" fontId="4" fillId="0" borderId="8" xfId="1" applyNumberFormat="1" applyFont="1" applyFill="1" applyBorder="1" applyAlignment="1" applyProtection="1">
      <alignment horizontal="right" vertical="center"/>
      <protection hidden="1"/>
    </xf>
    <xf numFmtId="168" fontId="8" fillId="0" borderId="2" xfId="1" applyNumberFormat="1" applyFont="1" applyFill="1" applyBorder="1" applyAlignment="1" applyProtection="1">
      <alignment horizontal="right" vertical="center"/>
      <protection hidden="1"/>
    </xf>
    <xf numFmtId="168" fontId="9" fillId="0" borderId="4" xfId="1" applyNumberFormat="1" applyFont="1" applyFill="1" applyBorder="1" applyAlignment="1" applyProtection="1">
      <alignment horizontal="right" vertical="center"/>
      <protection hidden="1"/>
    </xf>
    <xf numFmtId="168" fontId="9" fillId="0" borderId="2" xfId="1" applyNumberFormat="1" applyFont="1" applyFill="1" applyBorder="1" applyAlignment="1" applyProtection="1">
      <alignment horizontal="right" vertical="center"/>
      <protection hidden="1"/>
    </xf>
    <xf numFmtId="168" fontId="9" fillId="0" borderId="8" xfId="1" applyNumberFormat="1" applyFont="1" applyFill="1" applyBorder="1" applyAlignment="1" applyProtection="1">
      <alignment horizontal="right" vertical="center"/>
      <protection hidden="1"/>
    </xf>
    <xf numFmtId="168" fontId="2" fillId="0" borderId="1" xfId="1" applyNumberFormat="1" applyFont="1" applyFill="1" applyBorder="1" applyAlignment="1" applyProtection="1">
      <alignment horizontal="right" vertical="center"/>
      <protection hidden="1"/>
    </xf>
    <xf numFmtId="168" fontId="4" fillId="0" borderId="1" xfId="1" applyNumberFormat="1" applyFont="1" applyFill="1" applyBorder="1" applyAlignment="1" applyProtection="1">
      <alignment horizontal="right"/>
      <protection hidden="1"/>
    </xf>
    <xf numFmtId="0" fontId="2" fillId="0" borderId="1" xfId="1" applyNumberFormat="1" applyFont="1" applyFill="1" applyBorder="1" applyAlignment="1" applyProtection="1">
      <alignment horizontal="left" vertical="top" wrapText="1"/>
      <protection hidden="1"/>
    </xf>
    <xf numFmtId="0" fontId="9" fillId="0" borderId="1" xfId="1" applyNumberFormat="1" applyFont="1" applyFill="1" applyBorder="1" applyAlignment="1" applyProtection="1">
      <alignment horizontal="left" vertical="top" wrapText="1"/>
      <protection hidden="1"/>
    </xf>
    <xf numFmtId="0" fontId="2" fillId="2" borderId="1" xfId="1" applyNumberFormat="1" applyFont="1" applyFill="1" applyBorder="1" applyAlignment="1" applyProtection="1">
      <alignment horizontal="left" vertical="top" wrapText="1"/>
      <protection hidden="1"/>
    </xf>
    <xf numFmtId="0" fontId="7" fillId="0" borderId="1" xfId="0" applyFont="1" applyFill="1" applyBorder="1" applyAlignment="1">
      <alignment horizontal="left" vertical="top"/>
    </xf>
    <xf numFmtId="0" fontId="2" fillId="0" borderId="2" xfId="1" applyNumberFormat="1" applyFont="1" applyFill="1" applyBorder="1" applyAlignment="1" applyProtection="1">
      <alignment horizontal="left" vertical="top" wrapText="1"/>
      <protection hidden="1"/>
    </xf>
    <xf numFmtId="0" fontId="2" fillId="0" borderId="8" xfId="1" applyNumberFormat="1" applyFont="1" applyFill="1" applyBorder="1" applyAlignment="1" applyProtection="1">
      <alignment horizontal="left" vertical="top" wrapText="1"/>
      <protection hidden="1"/>
    </xf>
    <xf numFmtId="0" fontId="4" fillId="0" borderId="8" xfId="1" applyNumberFormat="1" applyFont="1" applyFill="1" applyBorder="1" applyAlignment="1" applyProtection="1">
      <alignment horizontal="left" vertical="top" wrapText="1"/>
      <protection hidden="1"/>
    </xf>
    <xf numFmtId="0" fontId="4" fillId="0" borderId="2" xfId="1" applyNumberFormat="1" applyFont="1" applyFill="1" applyBorder="1" applyAlignment="1" applyProtection="1">
      <alignment horizontal="left" vertical="top" wrapText="1"/>
      <protection hidden="1"/>
    </xf>
    <xf numFmtId="0" fontId="8" fillId="0" borderId="2" xfId="1" applyNumberFormat="1" applyFont="1" applyFill="1" applyBorder="1" applyAlignment="1" applyProtection="1">
      <alignment horizontal="left" vertical="top" wrapText="1"/>
      <protection hidden="1"/>
    </xf>
    <xf numFmtId="0" fontId="9" fillId="0" borderId="2" xfId="1" applyNumberFormat="1" applyFont="1" applyFill="1" applyBorder="1" applyAlignment="1" applyProtection="1">
      <alignment horizontal="left" vertical="top" wrapText="1"/>
      <protection hidden="1"/>
    </xf>
    <xf numFmtId="0" fontId="9" fillId="0" borderId="4" xfId="1" applyNumberFormat="1" applyFont="1" applyFill="1" applyBorder="1" applyAlignment="1" applyProtection="1">
      <alignment horizontal="left" vertical="top"/>
      <protection hidden="1"/>
    </xf>
    <xf numFmtId="0" fontId="9" fillId="0" borderId="4" xfId="1" applyNumberFormat="1" applyFont="1" applyFill="1" applyBorder="1" applyAlignment="1" applyProtection="1">
      <alignment horizontal="left" vertical="top" wrapText="1"/>
      <protection hidden="1"/>
    </xf>
    <xf numFmtId="0" fontId="2" fillId="2" borderId="2" xfId="1" applyNumberFormat="1" applyFont="1" applyFill="1" applyBorder="1" applyAlignment="1" applyProtection="1">
      <alignment horizontal="left" vertical="top" wrapText="1"/>
      <protection hidden="1"/>
    </xf>
    <xf numFmtId="0" fontId="8" fillId="0" borderId="1" xfId="1" applyNumberFormat="1" applyFont="1" applyFill="1" applyBorder="1" applyAlignment="1" applyProtection="1">
      <alignment horizontal="left" vertical="top" wrapText="1"/>
      <protection hidden="1"/>
    </xf>
    <xf numFmtId="168" fontId="4" fillId="0" borderId="5" xfId="1" applyNumberFormat="1" applyFont="1" applyFill="1" applyBorder="1" applyAlignment="1" applyProtection="1">
      <alignment horizontal="right" vertical="center" wrapText="1"/>
      <protection hidden="1"/>
    </xf>
    <xf numFmtId="168" fontId="2" fillId="0" borderId="5" xfId="1" applyNumberFormat="1" applyFont="1" applyFill="1" applyBorder="1" applyAlignment="1" applyProtection="1">
      <alignment horizontal="right" vertical="center" wrapText="1"/>
      <protection hidden="1"/>
    </xf>
    <xf numFmtId="168" fontId="2" fillId="0" borderId="1" xfId="1" applyNumberFormat="1" applyFont="1" applyFill="1" applyBorder="1" applyAlignment="1" applyProtection="1">
      <alignment horizontal="right" vertical="center" wrapText="1"/>
      <protection hidden="1"/>
    </xf>
    <xf numFmtId="168" fontId="4" fillId="0" borderId="1" xfId="1" applyNumberFormat="1" applyFont="1" applyFill="1" applyBorder="1" applyAlignment="1" applyProtection="1">
      <alignment horizontal="right" vertical="center"/>
      <protection hidden="1"/>
    </xf>
    <xf numFmtId="168" fontId="4" fillId="0" borderId="5" xfId="1" applyNumberFormat="1" applyFont="1" applyFill="1" applyBorder="1" applyAlignment="1" applyProtection="1">
      <alignment horizontal="right" vertical="center"/>
      <protection hidden="1"/>
    </xf>
    <xf numFmtId="168" fontId="2" fillId="0" borderId="5" xfId="1" applyNumberFormat="1" applyFont="1" applyFill="1" applyBorder="1" applyAlignment="1" applyProtection="1">
      <alignment horizontal="right" vertical="center"/>
      <protection hidden="1"/>
    </xf>
    <xf numFmtId="168" fontId="9" fillId="0" borderId="5" xfId="1" applyNumberFormat="1" applyFont="1" applyFill="1" applyBorder="1" applyAlignment="1" applyProtection="1">
      <alignment horizontal="right" vertical="center"/>
      <protection hidden="1"/>
    </xf>
    <xf numFmtId="168" fontId="9" fillId="0" borderId="1" xfId="1" applyNumberFormat="1" applyFont="1" applyFill="1" applyBorder="1" applyAlignment="1" applyProtection="1">
      <alignment horizontal="right" vertical="center"/>
      <protection hidden="1"/>
    </xf>
    <xf numFmtId="168" fontId="4" fillId="0" borderId="9" xfId="1" applyNumberFormat="1" applyFont="1" applyFill="1" applyBorder="1" applyAlignment="1" applyProtection="1">
      <alignment horizontal="right" vertical="center"/>
      <protection hidden="1"/>
    </xf>
    <xf numFmtId="168" fontId="2" fillId="0" borderId="9" xfId="1" applyNumberFormat="1" applyFont="1" applyFill="1" applyBorder="1" applyAlignment="1" applyProtection="1">
      <alignment horizontal="right" vertical="center"/>
      <protection hidden="1"/>
    </xf>
    <xf numFmtId="168" fontId="6" fillId="0" borderId="1" xfId="1" applyNumberFormat="1" applyFont="1" applyFill="1" applyBorder="1" applyAlignment="1" applyProtection="1">
      <alignment horizontal="right" vertical="center"/>
      <protection hidden="1"/>
    </xf>
    <xf numFmtId="168" fontId="7" fillId="0" borderId="1" xfId="1" applyNumberFormat="1" applyFont="1" applyFill="1" applyBorder="1" applyAlignment="1" applyProtection="1">
      <alignment horizontal="right" vertical="center"/>
      <protection hidden="1"/>
    </xf>
    <xf numFmtId="168" fontId="8" fillId="0" borderId="1" xfId="1" applyNumberFormat="1" applyFont="1" applyFill="1" applyBorder="1" applyAlignment="1" applyProtection="1">
      <alignment horizontal="right"/>
      <protection hidden="1"/>
    </xf>
    <xf numFmtId="168" fontId="8" fillId="0" borderId="1" xfId="1" applyNumberFormat="1" applyFont="1" applyFill="1" applyBorder="1" applyAlignment="1" applyProtection="1">
      <alignment horizontal="right" vertical="center"/>
      <protection hidden="1"/>
    </xf>
    <xf numFmtId="168" fontId="8" fillId="0" borderId="5" xfId="1" applyNumberFormat="1" applyFont="1" applyFill="1" applyBorder="1" applyAlignment="1" applyProtection="1">
      <alignment horizontal="right" vertical="center"/>
      <protection hidden="1"/>
    </xf>
    <xf numFmtId="168" fontId="9" fillId="0" borderId="9" xfId="1" applyNumberFormat="1" applyFont="1" applyFill="1" applyBorder="1" applyAlignment="1" applyProtection="1">
      <alignment horizontal="right" vertical="center"/>
      <protection hidden="1"/>
    </xf>
    <xf numFmtId="0" fontId="4" fillId="2" borderId="4" xfId="1" applyNumberFormat="1" applyFont="1" applyFill="1" applyBorder="1" applyAlignment="1" applyProtection="1">
      <alignment horizontal="left" vertical="center" wrapText="1"/>
      <protection hidden="1"/>
    </xf>
    <xf numFmtId="0" fontId="4" fillId="2" borderId="4" xfId="1" applyNumberFormat="1" applyFont="1" applyFill="1" applyBorder="1" applyAlignment="1" applyProtection="1">
      <alignment horizontal="center" vertical="center" wrapText="1"/>
      <protection hidden="1"/>
    </xf>
    <xf numFmtId="0" fontId="2" fillId="2" borderId="4" xfId="1" applyNumberFormat="1" applyFont="1" applyFill="1" applyBorder="1" applyAlignment="1" applyProtection="1">
      <alignment horizontal="center" vertical="center" wrapText="1"/>
      <protection hidden="1"/>
    </xf>
    <xf numFmtId="0" fontId="2" fillId="2" borderId="5" xfId="1" applyNumberFormat="1" applyFont="1" applyFill="1" applyBorder="1" applyAlignment="1" applyProtection="1">
      <alignment horizontal="center" vertical="center" wrapText="1"/>
      <protection hidden="1"/>
    </xf>
    <xf numFmtId="0" fontId="2" fillId="2" borderId="6" xfId="1" applyNumberFormat="1" applyFont="1" applyFill="1" applyBorder="1" applyAlignment="1" applyProtection="1">
      <alignment horizontal="center" vertical="center" wrapText="1"/>
      <protection hidden="1"/>
    </xf>
    <xf numFmtId="164" fontId="4" fillId="2" borderId="4" xfId="1" applyNumberFormat="1" applyFont="1" applyFill="1" applyBorder="1" applyAlignment="1" applyProtection="1">
      <alignment horizontal="center" vertical="center"/>
      <protection hidden="1"/>
    </xf>
    <xf numFmtId="164" fontId="4" fillId="2" borderId="5" xfId="1" applyNumberFormat="1" applyFont="1" applyFill="1" applyBorder="1" applyAlignment="1" applyProtection="1">
      <alignment horizontal="center" vertical="center"/>
      <protection hidden="1"/>
    </xf>
    <xf numFmtId="165" fontId="4" fillId="2" borderId="6" xfId="1" applyNumberFormat="1" applyFont="1" applyFill="1" applyBorder="1" applyAlignment="1" applyProtection="1">
      <alignment horizontal="center" vertical="center" wrapText="1"/>
      <protection hidden="1"/>
    </xf>
    <xf numFmtId="166" fontId="4" fillId="2" borderId="5" xfId="1" applyNumberFormat="1" applyFont="1" applyFill="1" applyBorder="1" applyAlignment="1" applyProtection="1">
      <alignment horizontal="center" vertical="center"/>
      <protection hidden="1"/>
    </xf>
    <xf numFmtId="0" fontId="2" fillId="2" borderId="4" xfId="1" applyNumberFormat="1" applyFont="1" applyFill="1" applyBorder="1" applyAlignment="1" applyProtection="1">
      <alignment horizontal="left" vertical="center" wrapText="1"/>
      <protection hidden="1"/>
    </xf>
    <xf numFmtId="164" fontId="2" fillId="2" borderId="4" xfId="1" applyNumberFormat="1" applyFont="1" applyFill="1" applyBorder="1" applyAlignment="1" applyProtection="1">
      <alignment horizontal="center" vertical="center"/>
      <protection hidden="1"/>
    </xf>
    <xf numFmtId="164" fontId="2" fillId="2" borderId="5" xfId="1" applyNumberFormat="1" applyFont="1" applyFill="1" applyBorder="1" applyAlignment="1" applyProtection="1">
      <alignment horizontal="center" vertical="center"/>
      <protection hidden="1"/>
    </xf>
    <xf numFmtId="165" fontId="2" fillId="2" borderId="6" xfId="1" applyNumberFormat="1" applyFont="1" applyFill="1" applyBorder="1" applyAlignment="1" applyProtection="1">
      <alignment horizontal="center" vertical="center" wrapText="1"/>
      <protection hidden="1"/>
    </xf>
    <xf numFmtId="166" fontId="2" fillId="2" borderId="5" xfId="1" applyNumberFormat="1" applyFont="1" applyFill="1" applyBorder="1" applyAlignment="1" applyProtection="1">
      <alignment horizontal="center" vertical="center"/>
      <protection hidden="1"/>
    </xf>
    <xf numFmtId="0" fontId="2" fillId="2" borderId="1" xfId="1" applyNumberFormat="1" applyFont="1" applyFill="1" applyBorder="1" applyAlignment="1" applyProtection="1">
      <alignment horizontal="left" vertical="center" wrapText="1"/>
      <protection hidden="1"/>
    </xf>
    <xf numFmtId="164" fontId="2" fillId="2" borderId="1" xfId="1" applyNumberFormat="1" applyFont="1" applyFill="1" applyBorder="1" applyAlignment="1" applyProtection="1">
      <alignment horizontal="center" vertical="center"/>
      <protection hidden="1"/>
    </xf>
    <xf numFmtId="165" fontId="2" fillId="2" borderId="1" xfId="1" applyNumberFormat="1" applyFont="1" applyFill="1" applyBorder="1" applyAlignment="1" applyProtection="1">
      <alignment horizontal="center" vertical="center" wrapText="1"/>
      <protection hidden="1"/>
    </xf>
    <xf numFmtId="166" fontId="2" fillId="2" borderId="1" xfId="1" applyNumberFormat="1" applyFont="1" applyFill="1" applyBorder="1" applyAlignment="1" applyProtection="1">
      <alignment horizontal="center" vertical="center"/>
      <protection hidden="1"/>
    </xf>
    <xf numFmtId="0" fontId="4" fillId="2" borderId="1" xfId="1" applyNumberFormat="1" applyFont="1" applyFill="1" applyBorder="1" applyAlignment="1" applyProtection="1">
      <alignment horizontal="left" vertical="center" wrapText="1"/>
      <protection hidden="1"/>
    </xf>
    <xf numFmtId="164" fontId="4" fillId="2" borderId="1" xfId="1" applyNumberFormat="1" applyFont="1" applyFill="1" applyBorder="1" applyAlignment="1" applyProtection="1">
      <alignment horizontal="center" vertical="center"/>
      <protection hidden="1"/>
    </xf>
    <xf numFmtId="165" fontId="4" fillId="2" borderId="1" xfId="1" applyNumberFormat="1" applyFont="1" applyFill="1" applyBorder="1" applyAlignment="1" applyProtection="1">
      <alignment horizontal="center" vertical="center" wrapText="1"/>
      <protection hidden="1"/>
    </xf>
    <xf numFmtId="166" fontId="4" fillId="2" borderId="1" xfId="1" applyNumberFormat="1" applyFont="1" applyFill="1" applyBorder="1" applyAlignment="1" applyProtection="1">
      <alignment horizontal="center" vertical="center"/>
      <protection hidden="1"/>
    </xf>
    <xf numFmtId="164" fontId="2" fillId="2" borderId="2" xfId="1" applyNumberFormat="1" applyFont="1" applyFill="1" applyBorder="1" applyAlignment="1" applyProtection="1">
      <alignment horizontal="center" vertical="center"/>
      <protection hidden="1"/>
    </xf>
    <xf numFmtId="165" fontId="2" fillId="2" borderId="7" xfId="1" applyNumberFormat="1" applyFont="1" applyFill="1" applyBorder="1" applyAlignment="1" applyProtection="1">
      <alignment horizontal="center" vertical="center" wrapText="1"/>
      <protection hidden="1"/>
    </xf>
    <xf numFmtId="0" fontId="2" fillId="2" borderId="8" xfId="1" applyNumberFormat="1" applyFont="1" applyFill="1" applyBorder="1" applyAlignment="1" applyProtection="1">
      <alignment horizontal="left" vertical="center" wrapText="1"/>
      <protection hidden="1"/>
    </xf>
    <xf numFmtId="164" fontId="2" fillId="2" borderId="8" xfId="1" applyNumberFormat="1" applyFont="1" applyFill="1" applyBorder="1" applyAlignment="1" applyProtection="1">
      <alignment horizontal="center" vertical="center"/>
      <protection hidden="1"/>
    </xf>
    <xf numFmtId="164" fontId="2" fillId="2" borderId="9" xfId="1" applyNumberFormat="1" applyFont="1" applyFill="1" applyBorder="1" applyAlignment="1" applyProtection="1">
      <alignment horizontal="center" vertical="center"/>
      <protection hidden="1"/>
    </xf>
    <xf numFmtId="166" fontId="2" fillId="2" borderId="9" xfId="1" applyNumberFormat="1" applyFont="1" applyFill="1" applyBorder="1" applyAlignment="1" applyProtection="1">
      <alignment horizontal="center" vertical="center"/>
      <protection hidden="1"/>
    </xf>
    <xf numFmtId="0" fontId="4" fillId="2" borderId="8" xfId="1" applyNumberFormat="1" applyFont="1" applyFill="1" applyBorder="1" applyAlignment="1" applyProtection="1">
      <alignment horizontal="left" vertical="center" wrapText="1"/>
      <protection hidden="1"/>
    </xf>
    <xf numFmtId="164" fontId="4" fillId="2" borderId="8" xfId="1" applyNumberFormat="1" applyFont="1" applyFill="1" applyBorder="1" applyAlignment="1" applyProtection="1">
      <alignment horizontal="center" vertical="center"/>
      <protection hidden="1"/>
    </xf>
    <xf numFmtId="164" fontId="4" fillId="2" borderId="9" xfId="1" applyNumberFormat="1" applyFont="1" applyFill="1" applyBorder="1" applyAlignment="1" applyProtection="1">
      <alignment horizontal="center" vertical="center"/>
      <protection hidden="1"/>
    </xf>
    <xf numFmtId="165" fontId="4" fillId="2" borderId="0" xfId="1" applyNumberFormat="1" applyFont="1" applyFill="1" applyAlignment="1" applyProtection="1">
      <alignment horizontal="center" vertical="center" wrapText="1"/>
      <protection hidden="1"/>
    </xf>
    <xf numFmtId="166" fontId="4" fillId="2" borderId="9" xfId="1" applyNumberFormat="1" applyFont="1" applyFill="1" applyBorder="1" applyAlignment="1" applyProtection="1">
      <alignment horizontal="center" vertical="center"/>
      <protection hidden="1"/>
    </xf>
    <xf numFmtId="0" fontId="4" fillId="2" borderId="2" xfId="1" applyNumberFormat="1" applyFont="1" applyFill="1" applyBorder="1" applyAlignment="1" applyProtection="1">
      <alignment horizontal="left" vertical="center" wrapText="1"/>
      <protection hidden="1"/>
    </xf>
    <xf numFmtId="164" fontId="4" fillId="2" borderId="2" xfId="1" applyNumberFormat="1" applyFont="1" applyFill="1" applyBorder="1" applyAlignment="1" applyProtection="1">
      <alignment horizontal="center" vertical="center"/>
      <protection hidden="1"/>
    </xf>
    <xf numFmtId="165" fontId="4" fillId="2" borderId="7" xfId="1" applyNumberFormat="1" applyFont="1" applyFill="1" applyBorder="1" applyAlignment="1" applyProtection="1">
      <alignment horizontal="center" vertical="center" wrapText="1"/>
      <protection hidden="1"/>
    </xf>
    <xf numFmtId="165" fontId="2" fillId="2" borderId="0" xfId="1" applyNumberFormat="1" applyFont="1" applyFill="1" applyAlignment="1" applyProtection="1">
      <alignment horizontal="center" vertical="center" wrapText="1"/>
      <protection hidden="1"/>
    </xf>
    <xf numFmtId="0" fontId="2" fillId="2" borderId="4" xfId="1" applyNumberFormat="1" applyFont="1" applyFill="1" applyBorder="1" applyAlignment="1" applyProtection="1">
      <alignment horizontal="left" vertical="top" wrapText="1"/>
      <protection hidden="1"/>
    </xf>
    <xf numFmtId="166" fontId="2" fillId="2" borderId="5" xfId="1" applyNumberFormat="1" applyFont="1" applyFill="1" applyBorder="1" applyAlignment="1" applyProtection="1">
      <alignment horizontal="left" vertical="top"/>
      <protection hidden="1"/>
    </xf>
    <xf numFmtId="0" fontId="8" fillId="2" borderId="1" xfId="1" applyNumberFormat="1" applyFont="1" applyFill="1" applyBorder="1" applyAlignment="1" applyProtection="1">
      <alignment horizontal="left" vertical="center" wrapText="1"/>
      <protection hidden="1"/>
    </xf>
    <xf numFmtId="164" fontId="8" fillId="2" borderId="1" xfId="1" applyNumberFormat="1" applyFont="1" applyFill="1" applyBorder="1" applyAlignment="1" applyProtection="1">
      <alignment horizontal="center" vertical="center"/>
      <protection hidden="1"/>
    </xf>
    <xf numFmtId="165" fontId="8" fillId="2" borderId="7" xfId="1" applyNumberFormat="1" applyFont="1" applyFill="1" applyBorder="1" applyAlignment="1" applyProtection="1">
      <alignment horizontal="center" vertical="center" wrapText="1"/>
      <protection hidden="1"/>
    </xf>
    <xf numFmtId="166" fontId="8" fillId="2" borderId="1" xfId="1" applyNumberFormat="1" applyFont="1" applyFill="1" applyBorder="1" applyAlignment="1" applyProtection="1">
      <alignment horizontal="center" vertical="center"/>
      <protection hidden="1"/>
    </xf>
    <xf numFmtId="0" fontId="8" fillId="2" borderId="4" xfId="1" applyNumberFormat="1" applyFont="1" applyFill="1" applyBorder="1" applyAlignment="1" applyProtection="1">
      <alignment horizontal="left" vertical="center" wrapText="1"/>
      <protection hidden="1"/>
    </xf>
    <xf numFmtId="164" fontId="8" fillId="2" borderId="4" xfId="1" applyNumberFormat="1" applyFont="1" applyFill="1" applyBorder="1" applyAlignment="1" applyProtection="1">
      <alignment horizontal="center" vertical="center"/>
      <protection hidden="1"/>
    </xf>
    <xf numFmtId="164" fontId="8" fillId="2" borderId="5" xfId="1" applyNumberFormat="1" applyFont="1" applyFill="1" applyBorder="1" applyAlignment="1" applyProtection="1">
      <alignment horizontal="center" vertical="center"/>
      <protection hidden="1"/>
    </xf>
    <xf numFmtId="165" fontId="8" fillId="2" borderId="6" xfId="1" applyNumberFormat="1" applyFont="1" applyFill="1" applyBorder="1" applyAlignment="1" applyProtection="1">
      <alignment horizontal="center" vertical="center" wrapText="1"/>
      <protection hidden="1"/>
    </xf>
    <xf numFmtId="166" fontId="8" fillId="2" borderId="5" xfId="1" applyNumberFormat="1" applyFont="1" applyFill="1" applyBorder="1" applyAlignment="1" applyProtection="1">
      <alignment horizontal="center" vertical="center"/>
      <protection hidden="1"/>
    </xf>
    <xf numFmtId="0" fontId="4" fillId="2" borderId="1" xfId="1" applyNumberFormat="1" applyFont="1" applyFill="1" applyBorder="1" applyAlignment="1" applyProtection="1">
      <alignment horizontal="left" vertical="top" wrapText="1"/>
      <protection hidden="1"/>
    </xf>
    <xf numFmtId="164" fontId="9" fillId="2" borderId="1" xfId="1" applyNumberFormat="1" applyFont="1" applyFill="1" applyBorder="1" applyAlignment="1" applyProtection="1">
      <alignment horizontal="center" vertical="center"/>
      <protection hidden="1"/>
    </xf>
    <xf numFmtId="166" fontId="9" fillId="2" borderId="5" xfId="1" applyNumberFormat="1" applyFont="1" applyFill="1" applyBorder="1" applyAlignment="1" applyProtection="1">
      <alignment horizontal="center" vertical="center"/>
      <protection hidden="1"/>
    </xf>
    <xf numFmtId="0" fontId="7" fillId="2" borderId="1" xfId="0" applyFont="1" applyFill="1" applyBorder="1"/>
    <xf numFmtId="166" fontId="9" fillId="2" borderId="1" xfId="1" applyNumberFormat="1" applyFont="1" applyFill="1" applyBorder="1" applyAlignment="1" applyProtection="1">
      <alignment horizontal="center" vertical="center"/>
      <protection hidden="1"/>
    </xf>
    <xf numFmtId="0" fontId="9" fillId="2" borderId="1" xfId="1" applyNumberFormat="1" applyFont="1" applyFill="1" applyBorder="1" applyAlignment="1" applyProtection="1">
      <alignment horizontal="left" vertical="center" wrapText="1"/>
      <protection hidden="1"/>
    </xf>
    <xf numFmtId="166" fontId="9" fillId="2" borderId="9" xfId="1" applyNumberFormat="1" applyFont="1" applyFill="1" applyBorder="1" applyAlignment="1" applyProtection="1">
      <alignment horizontal="center" vertical="center"/>
      <protection hidden="1"/>
    </xf>
    <xf numFmtId="164" fontId="9" fillId="2" borderId="4" xfId="1" applyNumberFormat="1" applyFont="1" applyFill="1" applyBorder="1" applyAlignment="1" applyProtection="1">
      <alignment horizontal="center" vertical="center"/>
      <protection hidden="1"/>
    </xf>
    <xf numFmtId="164" fontId="9" fillId="2" borderId="5" xfId="1" applyNumberFormat="1" applyFont="1" applyFill="1" applyBorder="1" applyAlignment="1" applyProtection="1">
      <alignment horizontal="center" vertical="center"/>
      <protection hidden="1"/>
    </xf>
    <xf numFmtId="164" fontId="9" fillId="2" borderId="2" xfId="1" applyNumberFormat="1" applyFont="1" applyFill="1" applyBorder="1" applyAlignment="1" applyProtection="1">
      <alignment horizontal="center" vertical="center"/>
      <protection hidden="1"/>
    </xf>
    <xf numFmtId="164" fontId="8" fillId="2" borderId="2" xfId="1" applyNumberFormat="1" applyFont="1" applyFill="1" applyBorder="1" applyAlignment="1" applyProtection="1">
      <alignment horizontal="center" vertical="center"/>
      <protection hidden="1"/>
    </xf>
    <xf numFmtId="0" fontId="8" fillId="2" borderId="2" xfId="1" applyNumberFormat="1" applyFont="1" applyFill="1" applyBorder="1" applyAlignment="1" applyProtection="1">
      <alignment horizontal="left" vertical="center" wrapText="1"/>
      <protection hidden="1"/>
    </xf>
    <xf numFmtId="0" fontId="9" fillId="2" borderId="4" xfId="1" applyNumberFormat="1" applyFont="1" applyFill="1" applyBorder="1" applyAlignment="1" applyProtection="1">
      <alignment horizontal="left" vertical="center"/>
      <protection hidden="1"/>
    </xf>
    <xf numFmtId="164" fontId="9" fillId="2" borderId="8" xfId="1" applyNumberFormat="1" applyFont="1" applyFill="1" applyBorder="1" applyAlignment="1" applyProtection="1">
      <alignment horizontal="center" vertical="center"/>
      <protection hidden="1"/>
    </xf>
    <xf numFmtId="164" fontId="9" fillId="2" borderId="9" xfId="1" applyNumberFormat="1" applyFont="1" applyFill="1" applyBorder="1" applyAlignment="1" applyProtection="1">
      <alignment horizontal="center" vertical="center"/>
      <protection hidden="1"/>
    </xf>
    <xf numFmtId="0" fontId="9" fillId="2" borderId="4" xfId="1" applyNumberFormat="1" applyFont="1" applyFill="1" applyBorder="1" applyAlignment="1" applyProtection="1">
      <alignment horizontal="left" vertical="center" wrapText="1"/>
      <protection hidden="1"/>
    </xf>
    <xf numFmtId="0" fontId="9" fillId="2" borderId="2" xfId="1" applyNumberFormat="1" applyFont="1" applyFill="1" applyBorder="1" applyAlignment="1" applyProtection="1">
      <alignment horizontal="left" vertical="center" wrapText="1"/>
      <protection hidden="1"/>
    </xf>
    <xf numFmtId="0" fontId="7" fillId="2" borderId="1" xfId="0" applyFont="1" applyFill="1" applyBorder="1" applyAlignment="1">
      <alignment vertical="top"/>
    </xf>
    <xf numFmtId="0" fontId="9" fillId="2" borderId="1" xfId="1" applyNumberFormat="1" applyFont="1" applyFill="1" applyBorder="1" applyAlignment="1" applyProtection="1">
      <alignment horizontal="left" vertical="top" wrapText="1"/>
      <protection hidden="1"/>
    </xf>
    <xf numFmtId="0" fontId="4" fillId="2" borderId="4" xfId="1" applyNumberFormat="1" applyFont="1" applyFill="1" applyBorder="1" applyAlignment="1" applyProtection="1">
      <alignment horizontal="left" vertical="top" wrapText="1"/>
      <protection hidden="1"/>
    </xf>
    <xf numFmtId="168" fontId="9" fillId="2" borderId="4" xfId="1" applyNumberFormat="1" applyFont="1" applyFill="1" applyBorder="1" applyAlignment="1" applyProtection="1">
      <alignment horizontal="right" vertical="center"/>
      <protection hidden="1"/>
    </xf>
    <xf numFmtId="168" fontId="2" fillId="2" borderId="4" xfId="1" applyNumberFormat="1" applyFont="1" applyFill="1" applyBorder="1" applyAlignment="1" applyProtection="1">
      <alignment horizontal="right" vertical="center"/>
      <protection hidden="1"/>
    </xf>
    <xf numFmtId="167" fontId="9" fillId="2" borderId="4" xfId="1" applyNumberFormat="1" applyFont="1" applyFill="1" applyBorder="1" applyAlignment="1" applyProtection="1">
      <alignment horizontal="right" vertical="center"/>
      <protection hidden="1"/>
    </xf>
    <xf numFmtId="168" fontId="9" fillId="2" borderId="2" xfId="1" applyNumberFormat="1" applyFont="1" applyFill="1" applyBorder="1" applyAlignment="1" applyProtection="1">
      <alignment horizontal="right" vertical="center"/>
      <protection hidden="1"/>
    </xf>
    <xf numFmtId="167" fontId="9" fillId="2" borderId="2" xfId="1" applyNumberFormat="1" applyFont="1" applyFill="1" applyBorder="1" applyAlignment="1" applyProtection="1">
      <alignment horizontal="right" vertical="center"/>
      <protection hidden="1"/>
    </xf>
    <xf numFmtId="168" fontId="2" fillId="2" borderId="2" xfId="1" applyNumberFormat="1" applyFont="1" applyFill="1" applyBorder="1" applyAlignment="1" applyProtection="1">
      <alignment horizontal="right" vertical="center"/>
      <protection hidden="1"/>
    </xf>
    <xf numFmtId="167" fontId="2" fillId="2" borderId="2" xfId="1" applyNumberFormat="1" applyFont="1" applyFill="1" applyBorder="1" applyAlignment="1" applyProtection="1">
      <alignment horizontal="right" vertical="center"/>
      <protection hidden="1"/>
    </xf>
    <xf numFmtId="168" fontId="4" fillId="2" borderId="8" xfId="1" applyNumberFormat="1" applyFont="1" applyFill="1" applyBorder="1" applyAlignment="1" applyProtection="1">
      <alignment horizontal="right" vertical="center"/>
      <protection hidden="1"/>
    </xf>
    <xf numFmtId="167" fontId="4" fillId="2" borderId="8" xfId="1" applyNumberFormat="1" applyFont="1" applyFill="1" applyBorder="1" applyAlignment="1" applyProtection="1">
      <alignment horizontal="right" vertical="center"/>
      <protection hidden="1"/>
    </xf>
    <xf numFmtId="167" fontId="2" fillId="2" borderId="4" xfId="1" applyNumberFormat="1" applyFont="1" applyFill="1" applyBorder="1" applyAlignment="1" applyProtection="1">
      <alignment horizontal="right" vertical="center"/>
      <protection hidden="1"/>
    </xf>
    <xf numFmtId="168" fontId="4" fillId="2" borderId="4" xfId="1" applyNumberFormat="1" applyFont="1" applyFill="1" applyBorder="1" applyAlignment="1" applyProtection="1">
      <alignment horizontal="right" vertical="center"/>
      <protection hidden="1"/>
    </xf>
    <xf numFmtId="167" fontId="4" fillId="2" borderId="4" xfId="1" applyNumberFormat="1" applyFont="1" applyFill="1" applyBorder="1" applyAlignment="1" applyProtection="1">
      <alignment horizontal="right" vertical="center"/>
      <protection hidden="1"/>
    </xf>
    <xf numFmtId="168" fontId="2" fillId="2" borderId="8" xfId="1" applyNumberFormat="1" applyFont="1" applyFill="1" applyBorder="1" applyAlignment="1" applyProtection="1">
      <alignment horizontal="right" vertical="center"/>
      <protection hidden="1"/>
    </xf>
    <xf numFmtId="167" fontId="2" fillId="2" borderId="8" xfId="1" applyNumberFormat="1" applyFont="1" applyFill="1" applyBorder="1" applyAlignment="1" applyProtection="1">
      <alignment horizontal="right" vertical="center"/>
      <protection hidden="1"/>
    </xf>
    <xf numFmtId="0" fontId="2" fillId="0" borderId="4" xfId="1" applyNumberFormat="1" applyFont="1" applyFill="1" applyBorder="1" applyAlignment="1" applyProtection="1">
      <alignment horizontal="left" vertical="center" wrapText="1"/>
      <protection hidden="1"/>
    </xf>
    <xf numFmtId="0" fontId="2" fillId="0" borderId="1" xfId="1" applyNumberFormat="1" applyFont="1" applyFill="1" applyBorder="1" applyAlignment="1" applyProtection="1">
      <alignment horizontal="left" vertical="center" wrapText="1"/>
      <protection hidden="1"/>
    </xf>
    <xf numFmtId="168" fontId="4" fillId="0" borderId="4" xfId="1" applyNumberFormat="1" applyFont="1" applyFill="1" applyBorder="1" applyAlignment="1" applyProtection="1">
      <alignment vertical="center"/>
      <protection hidden="1"/>
    </xf>
    <xf numFmtId="167" fontId="4" fillId="0" borderId="4" xfId="1" applyNumberFormat="1" applyFont="1" applyFill="1" applyBorder="1" applyAlignment="1" applyProtection="1">
      <alignment vertical="center"/>
      <protection hidden="1"/>
    </xf>
    <xf numFmtId="168" fontId="4" fillId="0" borderId="1" xfId="1" applyNumberFormat="1" applyFont="1" applyFill="1" applyBorder="1" applyAlignment="1" applyProtection="1">
      <alignment horizontal="right" vertical="center" wrapText="1"/>
      <protection hidden="1"/>
    </xf>
    <xf numFmtId="0" fontId="10" fillId="0" borderId="0" xfId="1" applyFont="1" applyFill="1" applyAlignment="1">
      <alignment horizontal="right"/>
    </xf>
    <xf numFmtId="0" fontId="10" fillId="0" borderId="0" xfId="1" applyFont="1" applyFill="1" applyAlignment="1">
      <alignment horizontal="right" vertical="top" wrapText="1"/>
    </xf>
    <xf numFmtId="0" fontId="0" fillId="0" borderId="0" xfId="0" applyAlignment="1">
      <alignment horizontal="right" vertical="top" wrapText="1"/>
    </xf>
    <xf numFmtId="0" fontId="2" fillId="0" borderId="5" xfId="1" applyFont="1" applyFill="1" applyBorder="1" applyAlignment="1">
      <alignment horizontal="center" vertical="center"/>
    </xf>
    <xf numFmtId="168" fontId="2" fillId="3" borderId="2" xfId="1" applyNumberFormat="1" applyFont="1" applyFill="1" applyBorder="1" applyAlignment="1" applyProtection="1">
      <alignment horizontal="right" vertical="center"/>
      <protection hidden="1"/>
    </xf>
    <xf numFmtId="167" fontId="2" fillId="3" borderId="2" xfId="1" applyNumberFormat="1" applyFont="1" applyFill="1" applyBorder="1" applyAlignment="1" applyProtection="1">
      <alignment horizontal="right" vertical="center"/>
      <protection hidden="1"/>
    </xf>
    <xf numFmtId="168" fontId="2" fillId="3" borderId="4" xfId="1" applyNumberFormat="1" applyFont="1" applyFill="1" applyBorder="1" applyAlignment="1" applyProtection="1">
      <alignment horizontal="right" vertical="center"/>
      <protection hidden="1"/>
    </xf>
    <xf numFmtId="167" fontId="2" fillId="3" borderId="4" xfId="1" applyNumberFormat="1" applyFont="1" applyFill="1" applyBorder="1" applyAlignment="1" applyProtection="1">
      <alignment horizontal="right" vertical="center"/>
      <protection hidden="1"/>
    </xf>
    <xf numFmtId="168" fontId="9" fillId="3" borderId="4" xfId="1" applyNumberFormat="1" applyFont="1" applyFill="1" applyBorder="1" applyAlignment="1" applyProtection="1">
      <alignment horizontal="right" vertical="center"/>
      <protection hidden="1"/>
    </xf>
    <xf numFmtId="167" fontId="9" fillId="3" borderId="4" xfId="1" applyNumberFormat="1" applyFont="1" applyFill="1" applyBorder="1" applyAlignment="1" applyProtection="1">
      <alignment horizontal="right" vertical="center"/>
      <protection hidden="1"/>
    </xf>
    <xf numFmtId="168" fontId="9" fillId="3" borderId="8" xfId="1" applyNumberFormat="1" applyFont="1" applyFill="1" applyBorder="1" applyAlignment="1" applyProtection="1">
      <alignment horizontal="right" vertical="center"/>
      <protection hidden="1"/>
    </xf>
    <xf numFmtId="167" fontId="9" fillId="3" borderId="8" xfId="1" applyNumberFormat="1" applyFont="1" applyFill="1" applyBorder="1" applyAlignment="1" applyProtection="1">
      <alignment horizontal="right" vertical="center"/>
      <protection hidden="1"/>
    </xf>
    <xf numFmtId="168" fontId="9" fillId="3" borderId="2" xfId="1" applyNumberFormat="1" applyFont="1" applyFill="1" applyBorder="1" applyAlignment="1" applyProtection="1">
      <alignment horizontal="right" vertical="center"/>
      <protection hidden="1"/>
    </xf>
    <xf numFmtId="167" fontId="9" fillId="3" borderId="2" xfId="1" applyNumberFormat="1" applyFont="1" applyFill="1" applyBorder="1" applyAlignment="1" applyProtection="1">
      <alignment horizontal="right" vertical="center"/>
      <protection hidden="1"/>
    </xf>
    <xf numFmtId="168" fontId="2" fillId="3" borderId="1" xfId="1" applyNumberFormat="1" applyFont="1" applyFill="1" applyBorder="1" applyAlignment="1" applyProtection="1">
      <alignment horizontal="right" vertical="center"/>
      <protection hidden="1"/>
    </xf>
    <xf numFmtId="167" fontId="2" fillId="3" borderId="1" xfId="1" applyNumberFormat="1" applyFont="1" applyFill="1" applyBorder="1" applyAlignment="1" applyProtection="1">
      <alignment horizontal="right" vertical="center"/>
      <protection hidden="1"/>
    </xf>
    <xf numFmtId="0" fontId="10" fillId="0" borderId="0" xfId="1" applyFont="1" applyFill="1"/>
    <xf numFmtId="0" fontId="0" fillId="0" borderId="0" xfId="0" applyFill="1" applyAlignment="1">
      <alignment horizontal="right" vertical="top" wrapText="1"/>
    </xf>
    <xf numFmtId="0" fontId="10" fillId="0" borderId="0" xfId="1" applyFont="1" applyFill="1" applyAlignment="1">
      <alignment horizontal="center"/>
    </xf>
    <xf numFmtId="0" fontId="10" fillId="0" borderId="0" xfId="1" applyFont="1" applyFill="1" applyAlignment="1">
      <alignment horizontal="right" wrapText="1"/>
    </xf>
    <xf numFmtId="0" fontId="18" fillId="0" borderId="0" xfId="1" applyNumberFormat="1" applyFont="1" applyFill="1" applyBorder="1" applyAlignment="1" applyProtection="1">
      <alignment horizontal="left" vertical="center" wrapText="1"/>
      <protection hidden="1"/>
    </xf>
    <xf numFmtId="0" fontId="19" fillId="0" borderId="0" xfId="1" applyNumberFormat="1" applyFont="1" applyFill="1" applyBorder="1" applyAlignment="1" applyProtection="1">
      <protection hidden="1"/>
    </xf>
    <xf numFmtId="165" fontId="18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20" fillId="0" borderId="0" xfId="1" applyNumberFormat="1" applyFont="1" applyFill="1" applyBorder="1" applyAlignment="1" applyProtection="1">
      <protection hidden="1"/>
    </xf>
    <xf numFmtId="168" fontId="19" fillId="0" borderId="0" xfId="1" applyNumberFormat="1" applyFont="1" applyFill="1" applyBorder="1" applyAlignment="1" applyProtection="1">
      <protection hidden="1"/>
    </xf>
    <xf numFmtId="167" fontId="19" fillId="0" borderId="0" xfId="1" applyNumberFormat="1" applyFont="1" applyFill="1" applyBorder="1" applyAlignment="1" applyProtection="1">
      <alignment horizontal="right" vertical="center"/>
      <protection hidden="1"/>
    </xf>
    <xf numFmtId="0" fontId="21" fillId="0" borderId="0" xfId="1" applyFont="1" applyFill="1"/>
    <xf numFmtId="0" fontId="2" fillId="0" borderId="1" xfId="1" applyNumberFormat="1" applyFont="1" applyFill="1" applyBorder="1" applyAlignment="1" applyProtection="1">
      <alignment horizontal="left" vertical="center" wrapText="1"/>
      <protection locked="0"/>
    </xf>
    <xf numFmtId="0" fontId="4" fillId="0" borderId="1" xfId="1" applyNumberFormat="1" applyFont="1" applyFill="1" applyBorder="1" applyAlignment="1" applyProtection="1">
      <alignment horizontal="left" vertical="center" wrapText="1"/>
      <protection locked="0"/>
    </xf>
    <xf numFmtId="0" fontId="4" fillId="2" borderId="1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0" fillId="0" borderId="0" xfId="1" applyFont="1" applyFill="1" applyAlignment="1">
      <alignment horizontal="right"/>
    </xf>
    <xf numFmtId="0" fontId="10" fillId="0" borderId="0" xfId="1" applyFont="1" applyFill="1" applyAlignment="1">
      <alignment horizontal="right" vertical="top" wrapText="1"/>
    </xf>
    <xf numFmtId="0" fontId="2" fillId="0" borderId="5" xfId="1" applyFont="1" applyFill="1" applyBorder="1" applyAlignment="1">
      <alignment horizontal="center" vertical="center"/>
    </xf>
    <xf numFmtId="168" fontId="18" fillId="3" borderId="2" xfId="1" applyNumberFormat="1" applyFont="1" applyFill="1" applyBorder="1" applyAlignment="1" applyProtection="1">
      <alignment horizontal="right" vertical="center"/>
      <protection hidden="1"/>
    </xf>
    <xf numFmtId="168" fontId="18" fillId="3" borderId="8" xfId="1" applyNumberFormat="1" applyFont="1" applyFill="1" applyBorder="1" applyAlignment="1" applyProtection="1">
      <alignment horizontal="right" vertical="center"/>
      <protection hidden="1"/>
    </xf>
    <xf numFmtId="0" fontId="0" fillId="0" borderId="0" xfId="0" applyFill="1" applyAlignment="1">
      <alignment wrapText="1"/>
    </xf>
    <xf numFmtId="0" fontId="4" fillId="0" borderId="1" xfId="1" applyNumberFormat="1" applyFont="1" applyFill="1" applyBorder="1" applyAlignment="1" applyProtection="1">
      <alignment horizontal="left" vertical="top" wrapText="1" shrinkToFit="1"/>
      <protection hidden="1"/>
    </xf>
    <xf numFmtId="0" fontId="10" fillId="0" borderId="0" xfId="1" applyFont="1" applyFill="1" applyAlignment="1">
      <alignment horizontal="right"/>
    </xf>
    <xf numFmtId="0" fontId="4" fillId="0" borderId="0" xfId="1" applyFont="1" applyFill="1" applyAlignment="1">
      <alignment horizontal="center" vertical="top" wrapText="1"/>
    </xf>
    <xf numFmtId="0" fontId="10" fillId="0" borderId="0" xfId="1" applyFont="1" applyFill="1" applyAlignment="1">
      <alignment horizontal="right" vertical="top" wrapText="1"/>
    </xf>
    <xf numFmtId="0" fontId="0" fillId="0" borderId="0" xfId="0" applyAlignment="1">
      <alignment horizontal="right" vertical="top" wrapText="1"/>
    </xf>
    <xf numFmtId="0" fontId="2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0" fillId="0" borderId="7" xfId="0" applyBorder="1" applyAlignment="1">
      <alignment horizontal="center" vertical="center" wrapText="1"/>
    </xf>
    <xf numFmtId="0" fontId="2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0" fillId="0" borderId="11" xfId="0" applyBorder="1" applyAlignment="1">
      <alignment horizontal="center" vertical="center" wrapText="1"/>
    </xf>
    <xf numFmtId="0" fontId="0" fillId="0" borderId="0" xfId="0" applyFill="1" applyAlignment="1">
      <alignment horizontal="right"/>
    </xf>
    <xf numFmtId="0" fontId="0" fillId="0" borderId="0" xfId="0" applyFill="1" applyAlignment="1">
      <alignment horizontal="center" vertical="top" wrapText="1"/>
    </xf>
    <xf numFmtId="0" fontId="2" fillId="0" borderId="2" xfId="1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0" xfId="0" applyFill="1" applyAlignment="1">
      <alignment horizontal="right" vertical="top" wrapText="1"/>
    </xf>
    <xf numFmtId="0" fontId="2" fillId="0" borderId="5" xfId="1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10" fillId="0" borderId="0" xfId="1" applyFont="1" applyFill="1" applyAlignment="1">
      <alignment horizontal="right" vertical="center"/>
    </xf>
    <xf numFmtId="0" fontId="0" fillId="0" borderId="0" xfId="0" applyAlignment="1">
      <alignment horizontal="center" vertical="top" wrapText="1"/>
    </xf>
    <xf numFmtId="0" fontId="8" fillId="2" borderId="2" xfId="1" applyNumberFormat="1" applyFont="1" applyFill="1" applyBorder="1" applyAlignment="1" applyProtection="1">
      <protection hidden="1"/>
    </xf>
    <xf numFmtId="0" fontId="0" fillId="2" borderId="7" xfId="0" applyFill="1" applyBorder="1" applyAlignment="1"/>
    <xf numFmtId="0" fontId="0" fillId="2" borderId="3" xfId="0" applyFill="1" applyBorder="1" applyAlignment="1"/>
    <xf numFmtId="0" fontId="0" fillId="0" borderId="3" xfId="0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2 2" xfId="4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5"/>
  <sheetViews>
    <sheetView showGridLines="0" view="pageBreakPreview" topLeftCell="A148" zoomScale="90" zoomScaleNormal="100" zoomScaleSheetLayoutView="90" workbookViewId="0">
      <selection activeCell="F163" sqref="F163:H163"/>
    </sheetView>
  </sheetViews>
  <sheetFormatPr defaultColWidth="9.140625" defaultRowHeight="12.75" x14ac:dyDescent="0.2"/>
  <cols>
    <col min="1" max="1" width="66.42578125" style="2" customWidth="1"/>
    <col min="2" max="3" width="5" style="2" customWidth="1"/>
    <col min="4" max="4" width="15.7109375" style="2" customWidth="1"/>
    <col min="5" max="5" width="6.42578125" style="2" customWidth="1"/>
    <col min="6" max="6" width="12.42578125" style="2" customWidth="1"/>
    <col min="7" max="7" width="12.5703125" style="2" customWidth="1"/>
    <col min="8" max="8" width="13.85546875" style="2" customWidth="1"/>
    <col min="9" max="243" width="9.140625" style="2" customWidth="1"/>
    <col min="244" max="16384" width="9.140625" style="2"/>
  </cols>
  <sheetData>
    <row r="1" spans="1:8" ht="18" customHeight="1" x14ac:dyDescent="0.2">
      <c r="A1" s="269"/>
      <c r="B1" s="269"/>
      <c r="C1" s="269"/>
      <c r="D1" s="269"/>
      <c r="E1" s="291" t="s">
        <v>137</v>
      </c>
      <c r="F1" s="291"/>
      <c r="G1" s="291"/>
      <c r="H1" s="291"/>
    </row>
    <row r="2" spans="1:8" ht="40.5" customHeight="1" x14ac:dyDescent="0.2">
      <c r="A2" s="269"/>
      <c r="B2" s="269"/>
      <c r="C2" s="269"/>
      <c r="D2" s="254"/>
      <c r="E2" s="270"/>
      <c r="F2" s="293" t="s">
        <v>147</v>
      </c>
      <c r="G2" s="294"/>
      <c r="H2" s="294"/>
    </row>
    <row r="3" spans="1:8" ht="15" x14ac:dyDescent="0.25">
      <c r="A3" s="269"/>
      <c r="B3" s="269"/>
      <c r="C3" s="269"/>
      <c r="D3" s="253"/>
      <c r="E3" s="253"/>
      <c r="F3" s="291" t="s">
        <v>166</v>
      </c>
      <c r="G3" s="299"/>
      <c r="H3" s="299"/>
    </row>
    <row r="4" spans="1:8" x14ac:dyDescent="0.2">
      <c r="A4" s="269"/>
      <c r="B4" s="269"/>
      <c r="C4" s="269"/>
      <c r="D4" s="269"/>
      <c r="E4" s="269"/>
      <c r="F4" s="269"/>
      <c r="G4" s="269"/>
      <c r="H4" s="269"/>
    </row>
    <row r="5" spans="1:8" s="110" customFormat="1" ht="51.75" customHeight="1" x14ac:dyDescent="0.2">
      <c r="A5" s="292" t="s">
        <v>142</v>
      </c>
      <c r="B5" s="292"/>
      <c r="C5" s="292"/>
      <c r="D5" s="292"/>
      <c r="E5" s="292"/>
      <c r="F5" s="292"/>
      <c r="G5" s="292"/>
      <c r="H5" s="292"/>
    </row>
    <row r="6" spans="1:8" ht="18.75" customHeight="1" x14ac:dyDescent="0.2">
      <c r="H6" s="253" t="s">
        <v>88</v>
      </c>
    </row>
    <row r="7" spans="1:8" ht="25.5" customHeight="1" x14ac:dyDescent="0.2">
      <c r="A7" s="297" t="s">
        <v>0</v>
      </c>
      <c r="B7" s="297" t="s">
        <v>1</v>
      </c>
      <c r="C7" s="297" t="s">
        <v>2</v>
      </c>
      <c r="D7" s="297" t="s">
        <v>3</v>
      </c>
      <c r="E7" s="297" t="s">
        <v>4</v>
      </c>
      <c r="F7" s="295" t="s">
        <v>97</v>
      </c>
      <c r="G7" s="296"/>
      <c r="H7" s="296"/>
    </row>
    <row r="8" spans="1:8" ht="24.75" customHeight="1" x14ac:dyDescent="0.2">
      <c r="A8" s="298"/>
      <c r="B8" s="298"/>
      <c r="C8" s="298"/>
      <c r="D8" s="298"/>
      <c r="E8" s="298"/>
      <c r="F8" s="256" t="s">
        <v>96</v>
      </c>
      <c r="G8" s="256" t="s">
        <v>133</v>
      </c>
      <c r="H8" s="256" t="s">
        <v>139</v>
      </c>
    </row>
    <row r="9" spans="1:8" ht="15.75" x14ac:dyDescent="0.2">
      <c r="A9" s="3" t="s">
        <v>6</v>
      </c>
      <c r="B9" s="4">
        <v>1</v>
      </c>
      <c r="C9" s="5" t="s">
        <v>7</v>
      </c>
      <c r="D9" s="6" t="s">
        <v>7</v>
      </c>
      <c r="E9" s="7" t="s">
        <v>7</v>
      </c>
      <c r="F9" s="125">
        <f>F10+F18+F34+F39+F44+F49</f>
        <v>11983.8</v>
      </c>
      <c r="G9" s="125">
        <f>G10+G18+G34+G39+G44+G49</f>
        <v>4998.7000000000007</v>
      </c>
      <c r="H9" s="117">
        <f>H10+H18+H34+H39+H44+H49</f>
        <v>5087.8000000000011</v>
      </c>
    </row>
    <row r="10" spans="1:8" ht="31.5" x14ac:dyDescent="0.2">
      <c r="A10" s="112" t="s">
        <v>8</v>
      </c>
      <c r="B10" s="4">
        <v>1</v>
      </c>
      <c r="C10" s="5">
        <v>2</v>
      </c>
      <c r="D10" s="6" t="s">
        <v>7</v>
      </c>
      <c r="E10" s="7" t="s">
        <v>7</v>
      </c>
      <c r="F10" s="125">
        <f t="shared" ref="F10:H13" si="0">F11</f>
        <v>806.3</v>
      </c>
      <c r="G10" s="125">
        <f t="shared" si="0"/>
        <v>769.1</v>
      </c>
      <c r="H10" s="117">
        <f t="shared" si="0"/>
        <v>769.1</v>
      </c>
    </row>
    <row r="11" spans="1:8" ht="15.75" x14ac:dyDescent="0.2">
      <c r="A11" s="37" t="s">
        <v>9</v>
      </c>
      <c r="B11" s="10">
        <v>1</v>
      </c>
      <c r="C11" s="11">
        <v>2</v>
      </c>
      <c r="D11" s="12" t="s">
        <v>10</v>
      </c>
      <c r="E11" s="13" t="s">
        <v>7</v>
      </c>
      <c r="F11" s="126">
        <f>F12+F15</f>
        <v>806.3</v>
      </c>
      <c r="G11" s="126">
        <f t="shared" si="0"/>
        <v>769.1</v>
      </c>
      <c r="H11" s="118">
        <f t="shared" si="0"/>
        <v>769.1</v>
      </c>
    </row>
    <row r="12" spans="1:8" ht="15.75" x14ac:dyDescent="0.2">
      <c r="A12" s="37" t="s">
        <v>11</v>
      </c>
      <c r="B12" s="10">
        <v>1</v>
      </c>
      <c r="C12" s="11">
        <v>2</v>
      </c>
      <c r="D12" s="12" t="s">
        <v>12</v>
      </c>
      <c r="E12" s="13" t="s">
        <v>7</v>
      </c>
      <c r="F12" s="126">
        <f t="shared" si="0"/>
        <v>669.1</v>
      </c>
      <c r="G12" s="126">
        <f t="shared" si="0"/>
        <v>769.1</v>
      </c>
      <c r="H12" s="118">
        <f t="shared" si="0"/>
        <v>769.1</v>
      </c>
    </row>
    <row r="13" spans="1:8" ht="63" x14ac:dyDescent="0.2">
      <c r="A13" s="136" t="s">
        <v>13</v>
      </c>
      <c r="B13" s="21">
        <v>1</v>
      </c>
      <c r="C13" s="21">
        <v>2</v>
      </c>
      <c r="D13" s="35" t="s">
        <v>12</v>
      </c>
      <c r="E13" s="23">
        <v>100</v>
      </c>
      <c r="F13" s="127">
        <f t="shared" si="0"/>
        <v>669.1</v>
      </c>
      <c r="G13" s="127">
        <f t="shared" si="0"/>
        <v>769.1</v>
      </c>
      <c r="H13" s="119">
        <f t="shared" si="0"/>
        <v>769.1</v>
      </c>
    </row>
    <row r="14" spans="1:8" ht="31.5" x14ac:dyDescent="0.2">
      <c r="A14" s="136" t="s">
        <v>14</v>
      </c>
      <c r="B14" s="21">
        <v>1</v>
      </c>
      <c r="C14" s="21">
        <v>2</v>
      </c>
      <c r="D14" s="35" t="s">
        <v>12</v>
      </c>
      <c r="E14" s="23">
        <v>120</v>
      </c>
      <c r="F14" s="287">
        <v>669.1</v>
      </c>
      <c r="G14" s="257">
        <v>769.1</v>
      </c>
      <c r="H14" s="258">
        <v>769.1</v>
      </c>
    </row>
    <row r="15" spans="1:8" ht="15.75" x14ac:dyDescent="0.2">
      <c r="A15" s="37" t="s">
        <v>154</v>
      </c>
      <c r="B15" s="21">
        <v>1</v>
      </c>
      <c r="C15" s="21">
        <v>2</v>
      </c>
      <c r="D15" s="12" t="s">
        <v>75</v>
      </c>
      <c r="E15" s="23"/>
      <c r="F15" s="127">
        <f t="shared" ref="F15:H16" si="1">F16</f>
        <v>137.19999999999999</v>
      </c>
      <c r="G15" s="127">
        <f t="shared" si="1"/>
        <v>0</v>
      </c>
      <c r="H15" s="127">
        <f t="shared" si="1"/>
        <v>0</v>
      </c>
    </row>
    <row r="16" spans="1:8" ht="63.95" customHeight="1" x14ac:dyDescent="0.2">
      <c r="A16" s="136" t="s">
        <v>13</v>
      </c>
      <c r="B16" s="21">
        <v>1</v>
      </c>
      <c r="C16" s="21">
        <v>2</v>
      </c>
      <c r="D16" s="12" t="s">
        <v>75</v>
      </c>
      <c r="E16" s="23">
        <v>100</v>
      </c>
      <c r="F16" s="127">
        <f t="shared" si="1"/>
        <v>137.19999999999999</v>
      </c>
      <c r="G16" s="127">
        <f t="shared" si="1"/>
        <v>0</v>
      </c>
      <c r="H16" s="119">
        <f t="shared" si="1"/>
        <v>0</v>
      </c>
    </row>
    <row r="17" spans="1:8" ht="31.5" x14ac:dyDescent="0.2">
      <c r="A17" s="136" t="s">
        <v>14</v>
      </c>
      <c r="B17" s="21">
        <v>1</v>
      </c>
      <c r="C17" s="21">
        <v>2</v>
      </c>
      <c r="D17" s="12" t="s">
        <v>75</v>
      </c>
      <c r="E17" s="23">
        <v>110</v>
      </c>
      <c r="F17" s="287">
        <v>137.19999999999999</v>
      </c>
      <c r="G17" s="257">
        <v>0</v>
      </c>
      <c r="H17" s="258">
        <v>0</v>
      </c>
    </row>
    <row r="18" spans="1:8" ht="47.25" x14ac:dyDescent="0.2">
      <c r="A18" s="104" t="s">
        <v>20</v>
      </c>
      <c r="B18" s="16">
        <v>1</v>
      </c>
      <c r="C18" s="16">
        <v>4</v>
      </c>
      <c r="D18" s="45" t="s">
        <v>7</v>
      </c>
      <c r="E18" s="18" t="s">
        <v>7</v>
      </c>
      <c r="F18" s="128">
        <f>F19</f>
        <v>5115.7999999999993</v>
      </c>
      <c r="G18" s="128">
        <f>G19</f>
        <v>4200.1000000000004</v>
      </c>
      <c r="H18" s="120">
        <f>H19</f>
        <v>4289.2000000000007</v>
      </c>
    </row>
    <row r="19" spans="1:8" ht="15.75" x14ac:dyDescent="0.2">
      <c r="A19" s="136" t="s">
        <v>9</v>
      </c>
      <c r="B19" s="21">
        <v>1</v>
      </c>
      <c r="C19" s="21">
        <v>4</v>
      </c>
      <c r="D19" s="35" t="s">
        <v>10</v>
      </c>
      <c r="E19" s="18"/>
      <c r="F19" s="127">
        <f>F20+F23+F28+F31</f>
        <v>5115.7999999999993</v>
      </c>
      <c r="G19" s="127">
        <f>G20+G23+G28+G31</f>
        <v>4200.1000000000004</v>
      </c>
      <c r="H19" s="127">
        <f>H20+H23+H28+H31</f>
        <v>4289.2000000000007</v>
      </c>
    </row>
    <row r="20" spans="1:8" ht="31.5" x14ac:dyDescent="0.2">
      <c r="A20" s="136" t="s">
        <v>151</v>
      </c>
      <c r="B20" s="21">
        <v>1</v>
      </c>
      <c r="C20" s="21">
        <v>4</v>
      </c>
      <c r="D20" s="35" t="s">
        <v>21</v>
      </c>
      <c r="E20" s="23"/>
      <c r="F20" s="127">
        <f t="shared" ref="F20:H21" si="2">F21</f>
        <v>2129.6999999999998</v>
      </c>
      <c r="G20" s="127">
        <f t="shared" si="2"/>
        <v>2500</v>
      </c>
      <c r="H20" s="119">
        <f t="shared" si="2"/>
        <v>2800</v>
      </c>
    </row>
    <row r="21" spans="1:8" ht="63" x14ac:dyDescent="0.2">
      <c r="A21" s="136" t="s">
        <v>13</v>
      </c>
      <c r="B21" s="21">
        <v>1</v>
      </c>
      <c r="C21" s="21">
        <v>4</v>
      </c>
      <c r="D21" s="35" t="s">
        <v>21</v>
      </c>
      <c r="E21" s="23">
        <v>100</v>
      </c>
      <c r="F21" s="127">
        <f t="shared" si="2"/>
        <v>2129.6999999999998</v>
      </c>
      <c r="G21" s="127">
        <f t="shared" si="2"/>
        <v>2500</v>
      </c>
      <c r="H21" s="119">
        <f>H22</f>
        <v>2800</v>
      </c>
    </row>
    <row r="22" spans="1:8" ht="31.5" x14ac:dyDescent="0.2">
      <c r="A22" s="37" t="s">
        <v>14</v>
      </c>
      <c r="B22" s="10">
        <v>1</v>
      </c>
      <c r="C22" s="11">
        <v>4</v>
      </c>
      <c r="D22" s="12" t="s">
        <v>21</v>
      </c>
      <c r="E22" s="13">
        <v>120</v>
      </c>
      <c r="F22" s="259">
        <v>2129.6999999999998</v>
      </c>
      <c r="G22" s="259">
        <v>2500</v>
      </c>
      <c r="H22" s="260">
        <v>2800</v>
      </c>
    </row>
    <row r="23" spans="1:8" ht="31.5" x14ac:dyDescent="0.2">
      <c r="A23" s="140" t="s">
        <v>152</v>
      </c>
      <c r="B23" s="20">
        <v>1</v>
      </c>
      <c r="C23" s="21">
        <v>4</v>
      </c>
      <c r="D23" s="22" t="s">
        <v>16</v>
      </c>
      <c r="E23" s="23" t="s">
        <v>7</v>
      </c>
      <c r="F23" s="239">
        <f>F24+F26</f>
        <v>1638.1</v>
      </c>
      <c r="G23" s="239">
        <f>G24+G26</f>
        <v>1700</v>
      </c>
      <c r="H23" s="240">
        <f>H24+H26</f>
        <v>1489.1</v>
      </c>
    </row>
    <row r="24" spans="1:8" ht="31.5" x14ac:dyDescent="0.2">
      <c r="A24" s="37" t="s">
        <v>93</v>
      </c>
      <c r="B24" s="10">
        <v>1</v>
      </c>
      <c r="C24" s="11">
        <v>4</v>
      </c>
      <c r="D24" s="12" t="s">
        <v>16</v>
      </c>
      <c r="E24" s="13">
        <v>200</v>
      </c>
      <c r="F24" s="235">
        <f>F25</f>
        <v>1391</v>
      </c>
      <c r="G24" s="235">
        <f>G25</f>
        <v>1500</v>
      </c>
      <c r="H24" s="243">
        <f>H25</f>
        <v>1289.0999999999999</v>
      </c>
    </row>
    <row r="25" spans="1:8" ht="31.5" x14ac:dyDescent="0.2">
      <c r="A25" s="140" t="s">
        <v>17</v>
      </c>
      <c r="B25" s="20">
        <v>1</v>
      </c>
      <c r="C25" s="21">
        <v>4</v>
      </c>
      <c r="D25" s="22" t="s">
        <v>16</v>
      </c>
      <c r="E25" s="23">
        <v>240</v>
      </c>
      <c r="F25" s="287">
        <v>1391</v>
      </c>
      <c r="G25" s="257">
        <v>1500</v>
      </c>
      <c r="H25" s="258">
        <v>1289.0999999999999</v>
      </c>
    </row>
    <row r="26" spans="1:8" ht="15.75" x14ac:dyDescent="0.2">
      <c r="A26" s="141" t="s">
        <v>18</v>
      </c>
      <c r="B26" s="25">
        <v>1</v>
      </c>
      <c r="C26" s="26">
        <v>4</v>
      </c>
      <c r="D26" s="12" t="s">
        <v>16</v>
      </c>
      <c r="E26" s="28">
        <v>800</v>
      </c>
      <c r="F26" s="246">
        <f>F27</f>
        <v>247.1</v>
      </c>
      <c r="G26" s="246">
        <f>G27</f>
        <v>200</v>
      </c>
      <c r="H26" s="247">
        <f>H27</f>
        <v>200</v>
      </c>
    </row>
    <row r="27" spans="1:8" ht="15.75" x14ac:dyDescent="0.2">
      <c r="A27" s="140" t="s">
        <v>19</v>
      </c>
      <c r="B27" s="20">
        <v>1</v>
      </c>
      <c r="C27" s="21">
        <v>4</v>
      </c>
      <c r="D27" s="22" t="s">
        <v>16</v>
      </c>
      <c r="E27" s="23">
        <v>850</v>
      </c>
      <c r="F27" s="257">
        <v>247.1</v>
      </c>
      <c r="G27" s="257">
        <v>200</v>
      </c>
      <c r="H27" s="258">
        <v>200</v>
      </c>
    </row>
    <row r="28" spans="1:8" ht="15.75" x14ac:dyDescent="0.2">
      <c r="A28" s="140" t="s">
        <v>155</v>
      </c>
      <c r="B28" s="20">
        <v>1</v>
      </c>
      <c r="C28" s="21">
        <v>4</v>
      </c>
      <c r="D28" s="22" t="s">
        <v>86</v>
      </c>
      <c r="E28" s="23"/>
      <c r="F28" s="127">
        <f t="shared" ref="F28:H29" si="3">F29</f>
        <v>0.1</v>
      </c>
      <c r="G28" s="127">
        <f t="shared" si="3"/>
        <v>0.1</v>
      </c>
      <c r="H28" s="119">
        <f t="shared" si="3"/>
        <v>0.1</v>
      </c>
    </row>
    <row r="29" spans="1:8" ht="31.5" x14ac:dyDescent="0.2">
      <c r="A29" s="37" t="s">
        <v>93</v>
      </c>
      <c r="B29" s="20">
        <v>1</v>
      </c>
      <c r="C29" s="21">
        <v>4</v>
      </c>
      <c r="D29" s="22" t="s">
        <v>86</v>
      </c>
      <c r="E29" s="23">
        <v>200</v>
      </c>
      <c r="F29" s="127">
        <f t="shared" si="3"/>
        <v>0.1</v>
      </c>
      <c r="G29" s="127">
        <f t="shared" si="3"/>
        <v>0.1</v>
      </c>
      <c r="H29" s="119">
        <f t="shared" si="3"/>
        <v>0.1</v>
      </c>
    </row>
    <row r="30" spans="1:8" ht="31.5" x14ac:dyDescent="0.2">
      <c r="A30" s="140" t="s">
        <v>17</v>
      </c>
      <c r="B30" s="20">
        <v>1</v>
      </c>
      <c r="C30" s="21">
        <v>4</v>
      </c>
      <c r="D30" s="22" t="s">
        <v>86</v>
      </c>
      <c r="E30" s="23">
        <v>240</v>
      </c>
      <c r="F30" s="257">
        <v>0.1</v>
      </c>
      <c r="G30" s="257">
        <v>0.1</v>
      </c>
      <c r="H30" s="258">
        <v>0.1</v>
      </c>
    </row>
    <row r="31" spans="1:8" ht="15.75" x14ac:dyDescent="0.2">
      <c r="A31" s="37" t="s">
        <v>154</v>
      </c>
      <c r="B31" s="21">
        <v>1</v>
      </c>
      <c r="C31" s="21">
        <v>4</v>
      </c>
      <c r="D31" s="35" t="s">
        <v>75</v>
      </c>
      <c r="E31" s="23"/>
      <c r="F31" s="127">
        <f t="shared" ref="F31:H32" si="4">F32</f>
        <v>1347.9</v>
      </c>
      <c r="G31" s="127">
        <f t="shared" si="4"/>
        <v>0</v>
      </c>
      <c r="H31" s="119">
        <f t="shared" si="4"/>
        <v>0</v>
      </c>
    </row>
    <row r="32" spans="1:8" ht="63" x14ac:dyDescent="0.2">
      <c r="A32" s="136" t="s">
        <v>13</v>
      </c>
      <c r="B32" s="21">
        <v>1</v>
      </c>
      <c r="C32" s="21">
        <v>4</v>
      </c>
      <c r="D32" s="35" t="s">
        <v>75</v>
      </c>
      <c r="E32" s="23">
        <v>100</v>
      </c>
      <c r="F32" s="127">
        <f t="shared" si="4"/>
        <v>1347.9</v>
      </c>
      <c r="G32" s="127">
        <f t="shared" si="4"/>
        <v>0</v>
      </c>
      <c r="H32" s="119">
        <f t="shared" si="4"/>
        <v>0</v>
      </c>
    </row>
    <row r="33" spans="1:8" ht="31.5" x14ac:dyDescent="0.2">
      <c r="A33" s="136" t="s">
        <v>14</v>
      </c>
      <c r="B33" s="21">
        <v>1</v>
      </c>
      <c r="C33" s="21">
        <v>4</v>
      </c>
      <c r="D33" s="35" t="s">
        <v>75</v>
      </c>
      <c r="E33" s="23">
        <v>120</v>
      </c>
      <c r="F33" s="257">
        <v>1347.9</v>
      </c>
      <c r="G33" s="257">
        <v>0</v>
      </c>
      <c r="H33" s="258">
        <v>0</v>
      </c>
    </row>
    <row r="34" spans="1:8" ht="47.25" x14ac:dyDescent="0.2">
      <c r="A34" s="104" t="s">
        <v>22</v>
      </c>
      <c r="B34" s="16">
        <v>1</v>
      </c>
      <c r="C34" s="16">
        <v>6</v>
      </c>
      <c r="D34" s="45" t="s">
        <v>7</v>
      </c>
      <c r="E34" s="33" t="s">
        <v>7</v>
      </c>
      <c r="F34" s="241">
        <f t="shared" ref="F34:H37" si="5">F35</f>
        <v>24.5</v>
      </c>
      <c r="G34" s="241">
        <f t="shared" si="5"/>
        <v>24.5</v>
      </c>
      <c r="H34" s="242">
        <f t="shared" si="5"/>
        <v>24.5</v>
      </c>
    </row>
    <row r="35" spans="1:8" ht="15.75" x14ac:dyDescent="0.2">
      <c r="A35" s="140" t="s">
        <v>15</v>
      </c>
      <c r="B35" s="20">
        <v>1</v>
      </c>
      <c r="C35" s="21">
        <v>6</v>
      </c>
      <c r="D35" s="22" t="s">
        <v>10</v>
      </c>
      <c r="E35" s="23" t="s">
        <v>7</v>
      </c>
      <c r="F35" s="239">
        <f t="shared" si="5"/>
        <v>24.5</v>
      </c>
      <c r="G35" s="239">
        <f t="shared" si="5"/>
        <v>24.5</v>
      </c>
      <c r="H35" s="240">
        <f t="shared" si="5"/>
        <v>24.5</v>
      </c>
    </row>
    <row r="36" spans="1:8" ht="24.75" customHeight="1" x14ac:dyDescent="0.2">
      <c r="A36" s="136" t="s">
        <v>90</v>
      </c>
      <c r="B36" s="10">
        <v>1</v>
      </c>
      <c r="C36" s="11">
        <v>6</v>
      </c>
      <c r="D36" s="12" t="s">
        <v>23</v>
      </c>
      <c r="E36" s="13"/>
      <c r="F36" s="235">
        <f t="shared" si="5"/>
        <v>24.5</v>
      </c>
      <c r="G36" s="235">
        <f t="shared" si="5"/>
        <v>24.5</v>
      </c>
      <c r="H36" s="243">
        <f t="shared" si="5"/>
        <v>24.5</v>
      </c>
    </row>
    <row r="37" spans="1:8" ht="15.75" x14ac:dyDescent="0.2">
      <c r="A37" s="37" t="s">
        <v>24</v>
      </c>
      <c r="B37" s="10">
        <v>1</v>
      </c>
      <c r="C37" s="11">
        <v>6</v>
      </c>
      <c r="D37" s="12" t="s">
        <v>23</v>
      </c>
      <c r="E37" s="13">
        <v>500</v>
      </c>
      <c r="F37" s="235">
        <f t="shared" si="5"/>
        <v>24.5</v>
      </c>
      <c r="G37" s="235">
        <f t="shared" si="5"/>
        <v>24.5</v>
      </c>
      <c r="H37" s="243">
        <f t="shared" si="5"/>
        <v>24.5</v>
      </c>
    </row>
    <row r="38" spans="1:8" ht="15.75" x14ac:dyDescent="0.2">
      <c r="A38" s="37" t="s">
        <v>25</v>
      </c>
      <c r="B38" s="10">
        <v>1</v>
      </c>
      <c r="C38" s="11">
        <v>6</v>
      </c>
      <c r="D38" s="12" t="s">
        <v>23</v>
      </c>
      <c r="E38" s="13">
        <v>540</v>
      </c>
      <c r="F38" s="259">
        <v>24.5</v>
      </c>
      <c r="G38" s="259">
        <v>24.5</v>
      </c>
      <c r="H38" s="260">
        <v>24.5</v>
      </c>
    </row>
    <row r="39" spans="1:8" ht="15.75" hidden="1" x14ac:dyDescent="0.2">
      <c r="A39" s="112" t="s">
        <v>26</v>
      </c>
      <c r="B39" s="4">
        <v>1</v>
      </c>
      <c r="C39" s="5">
        <v>7</v>
      </c>
      <c r="D39" s="6"/>
      <c r="E39" s="7"/>
      <c r="F39" s="244">
        <f t="shared" ref="F39:H40" si="6">F40</f>
        <v>0</v>
      </c>
      <c r="G39" s="244">
        <f t="shared" si="6"/>
        <v>0</v>
      </c>
      <c r="H39" s="245">
        <f t="shared" si="6"/>
        <v>0</v>
      </c>
    </row>
    <row r="40" spans="1:8" ht="15.75" hidden="1" x14ac:dyDescent="0.2">
      <c r="A40" s="37" t="s">
        <v>9</v>
      </c>
      <c r="B40" s="10">
        <v>1</v>
      </c>
      <c r="C40" s="11">
        <v>7</v>
      </c>
      <c r="D40" s="12" t="s">
        <v>10</v>
      </c>
      <c r="E40" s="13"/>
      <c r="F40" s="126">
        <f t="shared" si="6"/>
        <v>0</v>
      </c>
      <c r="G40" s="126">
        <f t="shared" si="6"/>
        <v>0</v>
      </c>
      <c r="H40" s="118">
        <f t="shared" si="6"/>
        <v>0</v>
      </c>
    </row>
    <row r="41" spans="1:8" ht="31.5" hidden="1" x14ac:dyDescent="0.2">
      <c r="A41" s="37" t="s">
        <v>27</v>
      </c>
      <c r="B41" s="10">
        <v>1</v>
      </c>
      <c r="C41" s="11">
        <v>7</v>
      </c>
      <c r="D41" s="12" t="s">
        <v>28</v>
      </c>
      <c r="E41" s="13"/>
      <c r="F41" s="126">
        <f t="shared" ref="F41:H42" si="7">F42</f>
        <v>0</v>
      </c>
      <c r="G41" s="126">
        <f t="shared" si="7"/>
        <v>0</v>
      </c>
      <c r="H41" s="118">
        <f t="shared" si="7"/>
        <v>0</v>
      </c>
    </row>
    <row r="42" spans="1:8" ht="31.5" hidden="1" x14ac:dyDescent="0.2">
      <c r="A42" s="37" t="s">
        <v>93</v>
      </c>
      <c r="B42" s="10">
        <v>1</v>
      </c>
      <c r="C42" s="11">
        <v>7</v>
      </c>
      <c r="D42" s="12" t="s">
        <v>28</v>
      </c>
      <c r="E42" s="13">
        <v>200</v>
      </c>
      <c r="F42" s="126">
        <f t="shared" si="7"/>
        <v>0</v>
      </c>
      <c r="G42" s="126">
        <f t="shared" si="7"/>
        <v>0</v>
      </c>
      <c r="H42" s="118">
        <f t="shared" si="7"/>
        <v>0</v>
      </c>
    </row>
    <row r="43" spans="1:8" ht="31.5" hidden="1" x14ac:dyDescent="0.2">
      <c r="A43" s="136" t="s">
        <v>17</v>
      </c>
      <c r="B43" s="10">
        <v>1</v>
      </c>
      <c r="C43" s="11">
        <v>7</v>
      </c>
      <c r="D43" s="12" t="s">
        <v>28</v>
      </c>
      <c r="E43" s="23">
        <v>240</v>
      </c>
      <c r="F43" s="259"/>
      <c r="G43" s="259"/>
      <c r="H43" s="260"/>
    </row>
    <row r="44" spans="1:8" ht="15.75" x14ac:dyDescent="0.2">
      <c r="A44" s="143" t="s">
        <v>29</v>
      </c>
      <c r="B44" s="15">
        <v>1</v>
      </c>
      <c r="C44" s="16">
        <v>11</v>
      </c>
      <c r="D44" s="17" t="s">
        <v>7</v>
      </c>
      <c r="E44" s="18" t="s">
        <v>7</v>
      </c>
      <c r="F44" s="128">
        <f t="shared" ref="F44:H47" si="8">F45</f>
        <v>10</v>
      </c>
      <c r="G44" s="128">
        <f t="shared" si="8"/>
        <v>0</v>
      </c>
      <c r="H44" s="120">
        <f t="shared" si="8"/>
        <v>0</v>
      </c>
    </row>
    <row r="45" spans="1:8" ht="15.75" x14ac:dyDescent="0.2">
      <c r="A45" s="37" t="s">
        <v>9</v>
      </c>
      <c r="B45" s="10">
        <v>1</v>
      </c>
      <c r="C45" s="11">
        <v>11</v>
      </c>
      <c r="D45" s="12" t="s">
        <v>10</v>
      </c>
      <c r="E45" s="13" t="s">
        <v>7</v>
      </c>
      <c r="F45" s="126">
        <f t="shared" si="8"/>
        <v>10</v>
      </c>
      <c r="G45" s="126">
        <f t="shared" si="8"/>
        <v>0</v>
      </c>
      <c r="H45" s="118">
        <f t="shared" si="8"/>
        <v>0</v>
      </c>
    </row>
    <row r="46" spans="1:8" ht="15.75" x14ac:dyDescent="0.2">
      <c r="A46" s="37" t="s">
        <v>92</v>
      </c>
      <c r="B46" s="10">
        <v>1</v>
      </c>
      <c r="C46" s="11">
        <v>11</v>
      </c>
      <c r="D46" s="12" t="s">
        <v>30</v>
      </c>
      <c r="E46" s="13" t="s">
        <v>7</v>
      </c>
      <c r="F46" s="126">
        <f t="shared" si="8"/>
        <v>10</v>
      </c>
      <c r="G46" s="126">
        <f t="shared" si="8"/>
        <v>0</v>
      </c>
      <c r="H46" s="118">
        <f t="shared" si="8"/>
        <v>0</v>
      </c>
    </row>
    <row r="47" spans="1:8" ht="15.75" x14ac:dyDescent="0.2">
      <c r="A47" s="37" t="s">
        <v>18</v>
      </c>
      <c r="B47" s="10">
        <v>1</v>
      </c>
      <c r="C47" s="11">
        <v>11</v>
      </c>
      <c r="D47" s="12" t="s">
        <v>30</v>
      </c>
      <c r="E47" s="13">
        <v>800</v>
      </c>
      <c r="F47" s="126">
        <f t="shared" si="8"/>
        <v>10</v>
      </c>
      <c r="G47" s="126">
        <f t="shared" si="8"/>
        <v>0</v>
      </c>
      <c r="H47" s="118">
        <f t="shared" si="8"/>
        <v>0</v>
      </c>
    </row>
    <row r="48" spans="1:8" ht="15.75" x14ac:dyDescent="0.2">
      <c r="A48" s="140" t="s">
        <v>31</v>
      </c>
      <c r="B48" s="20">
        <v>1</v>
      </c>
      <c r="C48" s="21">
        <v>11</v>
      </c>
      <c r="D48" s="22" t="s">
        <v>30</v>
      </c>
      <c r="E48" s="23">
        <v>870</v>
      </c>
      <c r="F48" s="257">
        <v>10</v>
      </c>
      <c r="G48" s="257">
        <v>0</v>
      </c>
      <c r="H48" s="258">
        <v>0</v>
      </c>
    </row>
    <row r="49" spans="1:8" ht="15.75" x14ac:dyDescent="0.2">
      <c r="A49" s="142" t="s">
        <v>32</v>
      </c>
      <c r="B49" s="30">
        <v>1</v>
      </c>
      <c r="C49" s="31">
        <v>13</v>
      </c>
      <c r="D49" s="32" t="s">
        <v>7</v>
      </c>
      <c r="E49" s="33" t="s">
        <v>7</v>
      </c>
      <c r="F49" s="129">
        <f>F50</f>
        <v>6027.2</v>
      </c>
      <c r="G49" s="129">
        <f>G50</f>
        <v>5</v>
      </c>
      <c r="H49" s="121">
        <f>H50</f>
        <v>5</v>
      </c>
    </row>
    <row r="50" spans="1:8" ht="15.75" x14ac:dyDescent="0.2">
      <c r="A50" s="37" t="s">
        <v>9</v>
      </c>
      <c r="B50" s="10">
        <v>1</v>
      </c>
      <c r="C50" s="11">
        <v>13</v>
      </c>
      <c r="D50" s="12" t="s">
        <v>10</v>
      </c>
      <c r="E50" s="13" t="s">
        <v>7</v>
      </c>
      <c r="F50" s="126">
        <f>F51+F54</f>
        <v>6027.2</v>
      </c>
      <c r="G50" s="126">
        <f>G51+G54</f>
        <v>5</v>
      </c>
      <c r="H50" s="118">
        <f>H51+H54</f>
        <v>5</v>
      </c>
    </row>
    <row r="51" spans="1:8" ht="37.5" customHeight="1" x14ac:dyDescent="0.2">
      <c r="A51" s="37" t="s">
        <v>153</v>
      </c>
      <c r="B51" s="10">
        <v>1</v>
      </c>
      <c r="C51" s="11">
        <v>13</v>
      </c>
      <c r="D51" s="12" t="s">
        <v>33</v>
      </c>
      <c r="E51" s="13" t="s">
        <v>7</v>
      </c>
      <c r="F51" s="126">
        <f t="shared" ref="F51:H52" si="9">F52</f>
        <v>61.9</v>
      </c>
      <c r="G51" s="126">
        <f t="shared" si="9"/>
        <v>0</v>
      </c>
      <c r="H51" s="118">
        <f t="shared" si="9"/>
        <v>0</v>
      </c>
    </row>
    <row r="52" spans="1:8" ht="31.5" x14ac:dyDescent="0.2">
      <c r="A52" s="37" t="s">
        <v>93</v>
      </c>
      <c r="B52" s="10">
        <v>1</v>
      </c>
      <c r="C52" s="11">
        <v>13</v>
      </c>
      <c r="D52" s="12" t="s">
        <v>33</v>
      </c>
      <c r="E52" s="13">
        <v>200</v>
      </c>
      <c r="F52" s="126">
        <f t="shared" si="9"/>
        <v>61.9</v>
      </c>
      <c r="G52" s="126">
        <f t="shared" si="9"/>
        <v>0</v>
      </c>
      <c r="H52" s="118">
        <f t="shared" si="9"/>
        <v>0</v>
      </c>
    </row>
    <row r="53" spans="1:8" ht="31.5" x14ac:dyDescent="0.2">
      <c r="A53" s="136" t="s">
        <v>17</v>
      </c>
      <c r="B53" s="21">
        <v>1</v>
      </c>
      <c r="C53" s="21">
        <v>13</v>
      </c>
      <c r="D53" s="35" t="s">
        <v>33</v>
      </c>
      <c r="E53" s="23">
        <v>240</v>
      </c>
      <c r="F53" s="257">
        <v>61.9</v>
      </c>
      <c r="G53" s="257">
        <v>0</v>
      </c>
      <c r="H53" s="258">
        <v>0</v>
      </c>
    </row>
    <row r="54" spans="1:8" ht="15.75" x14ac:dyDescent="0.2">
      <c r="A54" s="136" t="s">
        <v>34</v>
      </c>
      <c r="B54" s="21">
        <v>1</v>
      </c>
      <c r="C54" s="21">
        <v>13</v>
      </c>
      <c r="D54" s="35" t="s">
        <v>35</v>
      </c>
      <c r="E54" s="23" t="s">
        <v>7</v>
      </c>
      <c r="F54" s="127">
        <f>F55+F57</f>
        <v>5965.3</v>
      </c>
      <c r="G54" s="127">
        <f>G55+G57</f>
        <v>5</v>
      </c>
      <c r="H54" s="119">
        <f>H55+H57</f>
        <v>5</v>
      </c>
    </row>
    <row r="55" spans="1:8" ht="31.5" x14ac:dyDescent="0.2">
      <c r="A55" s="37" t="s">
        <v>93</v>
      </c>
      <c r="B55" s="21">
        <v>1</v>
      </c>
      <c r="C55" s="21">
        <v>13</v>
      </c>
      <c r="D55" s="35" t="s">
        <v>35</v>
      </c>
      <c r="E55" s="23">
        <v>200</v>
      </c>
      <c r="F55" s="127">
        <f>F56</f>
        <v>5</v>
      </c>
      <c r="G55" s="127">
        <f>G56</f>
        <v>0</v>
      </c>
      <c r="H55" s="119">
        <f>H56</f>
        <v>0</v>
      </c>
    </row>
    <row r="56" spans="1:8" ht="31.5" x14ac:dyDescent="0.2">
      <c r="A56" s="140" t="s">
        <v>17</v>
      </c>
      <c r="B56" s="20">
        <v>1</v>
      </c>
      <c r="C56" s="21">
        <v>13</v>
      </c>
      <c r="D56" s="35" t="s">
        <v>35</v>
      </c>
      <c r="E56" s="23">
        <v>240</v>
      </c>
      <c r="F56" s="257">
        <v>5</v>
      </c>
      <c r="G56" s="257">
        <v>0</v>
      </c>
      <c r="H56" s="258">
        <v>0</v>
      </c>
    </row>
    <row r="57" spans="1:8" ht="15.75" x14ac:dyDescent="0.2">
      <c r="A57" s="37" t="s">
        <v>18</v>
      </c>
      <c r="B57" s="10">
        <v>1</v>
      </c>
      <c r="C57" s="11">
        <v>13</v>
      </c>
      <c r="D57" s="35" t="s">
        <v>35</v>
      </c>
      <c r="E57" s="13">
        <v>800</v>
      </c>
      <c r="F57" s="126">
        <f>F58+F59</f>
        <v>5960.3</v>
      </c>
      <c r="G57" s="126">
        <f>G58+G59</f>
        <v>5</v>
      </c>
      <c r="H57" s="118">
        <f>H58+H59</f>
        <v>5</v>
      </c>
    </row>
    <row r="58" spans="1:8" ht="14.25" customHeight="1" x14ac:dyDescent="0.2">
      <c r="A58" s="140" t="s">
        <v>36</v>
      </c>
      <c r="B58" s="20">
        <v>1</v>
      </c>
      <c r="C58" s="21">
        <v>13</v>
      </c>
      <c r="D58" s="36" t="s">
        <v>35</v>
      </c>
      <c r="E58" s="23">
        <v>830</v>
      </c>
      <c r="F58" s="257">
        <v>5955.3</v>
      </c>
      <c r="G58" s="257">
        <v>0</v>
      </c>
      <c r="H58" s="258">
        <v>0</v>
      </c>
    </row>
    <row r="59" spans="1:8" ht="17.25" customHeight="1" x14ac:dyDescent="0.2">
      <c r="A59" s="136" t="s">
        <v>19</v>
      </c>
      <c r="B59" s="20">
        <v>1</v>
      </c>
      <c r="C59" s="21">
        <v>13</v>
      </c>
      <c r="D59" s="35" t="s">
        <v>35</v>
      </c>
      <c r="E59" s="23">
        <v>850</v>
      </c>
      <c r="F59" s="257">
        <v>5</v>
      </c>
      <c r="G59" s="257">
        <v>5</v>
      </c>
      <c r="H59" s="258">
        <v>5</v>
      </c>
    </row>
    <row r="60" spans="1:8" ht="15.75" x14ac:dyDescent="0.2">
      <c r="A60" s="112" t="s">
        <v>138</v>
      </c>
      <c r="B60" s="4">
        <v>2</v>
      </c>
      <c r="C60" s="5"/>
      <c r="D60" s="6" t="s">
        <v>7</v>
      </c>
      <c r="E60" s="7" t="s">
        <v>7</v>
      </c>
      <c r="F60" s="125">
        <f>F61</f>
        <v>303</v>
      </c>
      <c r="G60" s="125">
        <f>G61</f>
        <v>294.20000000000005</v>
      </c>
      <c r="H60" s="125">
        <f>H61</f>
        <v>304.60000000000002</v>
      </c>
    </row>
    <row r="61" spans="1:8" ht="15.75" x14ac:dyDescent="0.2">
      <c r="A61" s="112" t="s">
        <v>37</v>
      </c>
      <c r="B61" s="4">
        <v>2</v>
      </c>
      <c r="C61" s="5">
        <v>3</v>
      </c>
      <c r="D61" s="6" t="s">
        <v>7</v>
      </c>
      <c r="E61" s="7" t="s">
        <v>7</v>
      </c>
      <c r="F61" s="125">
        <f t="shared" ref="F61:H62" si="10">F62</f>
        <v>303</v>
      </c>
      <c r="G61" s="125">
        <f t="shared" si="10"/>
        <v>294.20000000000005</v>
      </c>
      <c r="H61" s="117">
        <f t="shared" si="10"/>
        <v>304.60000000000002</v>
      </c>
    </row>
    <row r="62" spans="1:8" ht="15.75" x14ac:dyDescent="0.2">
      <c r="A62" s="37" t="s">
        <v>15</v>
      </c>
      <c r="B62" s="10">
        <v>2</v>
      </c>
      <c r="C62" s="11">
        <v>3</v>
      </c>
      <c r="D62" s="12" t="s">
        <v>10</v>
      </c>
      <c r="E62" s="13" t="s">
        <v>7</v>
      </c>
      <c r="F62" s="126">
        <f t="shared" si="10"/>
        <v>303</v>
      </c>
      <c r="G62" s="126">
        <f t="shared" si="10"/>
        <v>294.20000000000005</v>
      </c>
      <c r="H62" s="118">
        <f t="shared" si="10"/>
        <v>304.60000000000002</v>
      </c>
    </row>
    <row r="63" spans="1:8" s="40" customFormat="1" ht="33.75" customHeight="1" x14ac:dyDescent="0.25">
      <c r="A63" s="37" t="s">
        <v>156</v>
      </c>
      <c r="B63" s="10">
        <v>2</v>
      </c>
      <c r="C63" s="11">
        <v>3</v>
      </c>
      <c r="D63" s="12" t="s">
        <v>38</v>
      </c>
      <c r="E63" s="38" t="s">
        <v>7</v>
      </c>
      <c r="F63" s="126">
        <f>F64+F66</f>
        <v>303</v>
      </c>
      <c r="G63" s="126">
        <f>G64+G66</f>
        <v>294.20000000000005</v>
      </c>
      <c r="H63" s="118">
        <f>H64+H66</f>
        <v>304.60000000000002</v>
      </c>
    </row>
    <row r="64" spans="1:8" ht="63" x14ac:dyDescent="0.2">
      <c r="A64" s="37" t="s">
        <v>13</v>
      </c>
      <c r="B64" s="10">
        <v>2</v>
      </c>
      <c r="C64" s="11">
        <v>3</v>
      </c>
      <c r="D64" s="12" t="s">
        <v>38</v>
      </c>
      <c r="E64" s="13">
        <v>100</v>
      </c>
      <c r="F64" s="126">
        <f>F65</f>
        <v>287.10000000000002</v>
      </c>
      <c r="G64" s="126">
        <f>G65</f>
        <v>284.60000000000002</v>
      </c>
      <c r="H64" s="118">
        <f>H65</f>
        <v>304.5</v>
      </c>
    </row>
    <row r="65" spans="1:8" ht="31.5" x14ac:dyDescent="0.2">
      <c r="A65" s="37" t="s">
        <v>39</v>
      </c>
      <c r="B65" s="10">
        <v>2</v>
      </c>
      <c r="C65" s="11">
        <v>3</v>
      </c>
      <c r="D65" s="12" t="s">
        <v>38</v>
      </c>
      <c r="E65" s="13">
        <v>120</v>
      </c>
      <c r="F65" s="259">
        <v>287.10000000000002</v>
      </c>
      <c r="G65" s="259">
        <v>284.60000000000002</v>
      </c>
      <c r="H65" s="260">
        <v>304.5</v>
      </c>
    </row>
    <row r="66" spans="1:8" ht="31.5" x14ac:dyDescent="0.2">
      <c r="A66" s="37" t="s">
        <v>93</v>
      </c>
      <c r="B66" s="10">
        <v>2</v>
      </c>
      <c r="C66" s="11">
        <v>3</v>
      </c>
      <c r="D66" s="12" t="s">
        <v>40</v>
      </c>
      <c r="E66" s="13">
        <v>200</v>
      </c>
      <c r="F66" s="126">
        <f>F67</f>
        <v>15.9</v>
      </c>
      <c r="G66" s="126">
        <f>G67</f>
        <v>9.6</v>
      </c>
      <c r="H66" s="118">
        <f>H67</f>
        <v>0.1</v>
      </c>
    </row>
    <row r="67" spans="1:8" ht="31.5" x14ac:dyDescent="0.2">
      <c r="A67" s="37" t="s">
        <v>17</v>
      </c>
      <c r="B67" s="10">
        <v>2</v>
      </c>
      <c r="C67" s="11">
        <v>3</v>
      </c>
      <c r="D67" s="12" t="s">
        <v>40</v>
      </c>
      <c r="E67" s="13">
        <v>240</v>
      </c>
      <c r="F67" s="259">
        <v>15.9</v>
      </c>
      <c r="G67" s="259">
        <v>9.6</v>
      </c>
      <c r="H67" s="260">
        <v>0.1</v>
      </c>
    </row>
    <row r="68" spans="1:8" ht="31.5" x14ac:dyDescent="0.2">
      <c r="A68" s="112" t="s">
        <v>41</v>
      </c>
      <c r="B68" s="4">
        <v>3</v>
      </c>
      <c r="C68" s="11"/>
      <c r="D68" s="12"/>
      <c r="E68" s="13"/>
      <c r="F68" s="125">
        <f>F69</f>
        <v>100.3</v>
      </c>
      <c r="G68" s="125">
        <f t="shared" ref="G68:H70" si="11">G69</f>
        <v>100</v>
      </c>
      <c r="H68" s="125">
        <f t="shared" si="11"/>
        <v>50</v>
      </c>
    </row>
    <row r="69" spans="1:8" ht="47.25" x14ac:dyDescent="0.2">
      <c r="A69" s="233" t="s">
        <v>134</v>
      </c>
      <c r="B69" s="4">
        <v>3</v>
      </c>
      <c r="C69" s="172">
        <v>10</v>
      </c>
      <c r="D69" s="6" t="s">
        <v>7</v>
      </c>
      <c r="E69" s="7" t="s">
        <v>7</v>
      </c>
      <c r="F69" s="125">
        <f>F70</f>
        <v>100.3</v>
      </c>
      <c r="G69" s="125">
        <f t="shared" si="11"/>
        <v>100</v>
      </c>
      <c r="H69" s="125">
        <f t="shared" si="11"/>
        <v>50</v>
      </c>
    </row>
    <row r="70" spans="1:8" ht="63" x14ac:dyDescent="0.2">
      <c r="A70" s="233" t="s">
        <v>99</v>
      </c>
      <c r="B70" s="4">
        <v>3</v>
      </c>
      <c r="C70" s="172">
        <v>10</v>
      </c>
      <c r="D70" s="6" t="s">
        <v>42</v>
      </c>
      <c r="E70" s="7" t="s">
        <v>7</v>
      </c>
      <c r="F70" s="125">
        <f>F71</f>
        <v>100.3</v>
      </c>
      <c r="G70" s="125">
        <f t="shared" si="11"/>
        <v>100</v>
      </c>
      <c r="H70" s="125">
        <f t="shared" si="11"/>
        <v>50</v>
      </c>
    </row>
    <row r="71" spans="1:8" ht="47.25" x14ac:dyDescent="0.2">
      <c r="A71" s="37" t="s">
        <v>45</v>
      </c>
      <c r="B71" s="10">
        <v>3</v>
      </c>
      <c r="C71" s="177">
        <v>10</v>
      </c>
      <c r="D71" s="22" t="s">
        <v>44</v>
      </c>
      <c r="E71" s="13" t="s">
        <v>7</v>
      </c>
      <c r="F71" s="126">
        <f t="shared" ref="F71:H72" si="12">F72</f>
        <v>100.3</v>
      </c>
      <c r="G71" s="126">
        <f t="shared" si="12"/>
        <v>100</v>
      </c>
      <c r="H71" s="118">
        <f t="shared" si="12"/>
        <v>50</v>
      </c>
    </row>
    <row r="72" spans="1:8" ht="31.5" x14ac:dyDescent="0.2">
      <c r="A72" s="37" t="s">
        <v>93</v>
      </c>
      <c r="B72" s="20">
        <v>3</v>
      </c>
      <c r="C72" s="181">
        <v>10</v>
      </c>
      <c r="D72" s="22" t="s">
        <v>44</v>
      </c>
      <c r="E72" s="23">
        <v>200</v>
      </c>
      <c r="F72" s="127">
        <f t="shared" si="12"/>
        <v>100.3</v>
      </c>
      <c r="G72" s="127">
        <f t="shared" si="12"/>
        <v>100</v>
      </c>
      <c r="H72" s="119">
        <f t="shared" si="12"/>
        <v>50</v>
      </c>
    </row>
    <row r="73" spans="1:8" ht="31.5" x14ac:dyDescent="0.2">
      <c r="A73" s="140" t="s">
        <v>17</v>
      </c>
      <c r="B73" s="20">
        <v>3</v>
      </c>
      <c r="C73" s="181">
        <v>10</v>
      </c>
      <c r="D73" s="22" t="s">
        <v>44</v>
      </c>
      <c r="E73" s="23">
        <v>240</v>
      </c>
      <c r="F73" s="257">
        <v>100.3</v>
      </c>
      <c r="G73" s="257">
        <v>100</v>
      </c>
      <c r="H73" s="258">
        <v>50</v>
      </c>
    </row>
    <row r="74" spans="1:8" ht="15.75" x14ac:dyDescent="0.2">
      <c r="A74" s="143" t="s">
        <v>46</v>
      </c>
      <c r="B74" s="15">
        <v>4</v>
      </c>
      <c r="C74" s="11"/>
      <c r="D74" s="12"/>
      <c r="E74" s="13"/>
      <c r="F74" s="125">
        <f t="shared" ref="F74:H75" si="13">F75</f>
        <v>1789.5</v>
      </c>
      <c r="G74" s="125">
        <f t="shared" si="13"/>
        <v>1082.2</v>
      </c>
      <c r="H74" s="125">
        <f t="shared" si="13"/>
        <v>1141</v>
      </c>
    </row>
    <row r="75" spans="1:8" ht="15.75" x14ac:dyDescent="0.2">
      <c r="A75" s="143" t="s">
        <v>47</v>
      </c>
      <c r="B75" s="15">
        <v>4</v>
      </c>
      <c r="C75" s="16">
        <v>9</v>
      </c>
      <c r="D75" s="17" t="s">
        <v>7</v>
      </c>
      <c r="E75" s="18" t="s">
        <v>7</v>
      </c>
      <c r="F75" s="128">
        <f t="shared" si="13"/>
        <v>1789.5</v>
      </c>
      <c r="G75" s="128">
        <f t="shared" si="13"/>
        <v>1082.2</v>
      </c>
      <c r="H75" s="128">
        <f t="shared" si="13"/>
        <v>1141</v>
      </c>
    </row>
    <row r="76" spans="1:8" ht="31.5" x14ac:dyDescent="0.2">
      <c r="A76" s="233" t="s">
        <v>100</v>
      </c>
      <c r="B76" s="4">
        <v>4</v>
      </c>
      <c r="C76" s="5">
        <v>9</v>
      </c>
      <c r="D76" s="6" t="s">
        <v>48</v>
      </c>
      <c r="E76" s="18"/>
      <c r="F76" s="128">
        <f>F77+F81</f>
        <v>1789.5</v>
      </c>
      <c r="G76" s="128">
        <f>G77+G81</f>
        <v>1082.2</v>
      </c>
      <c r="H76" s="120">
        <f>H77+H81</f>
        <v>1141</v>
      </c>
    </row>
    <row r="77" spans="1:8" ht="31.5" x14ac:dyDescent="0.2">
      <c r="A77" s="233" t="s">
        <v>101</v>
      </c>
      <c r="B77" s="4">
        <v>4</v>
      </c>
      <c r="C77" s="5">
        <v>9</v>
      </c>
      <c r="D77" s="6" t="s">
        <v>49</v>
      </c>
      <c r="E77" s="18"/>
      <c r="F77" s="128">
        <f t="shared" ref="F77:H79" si="14">F78</f>
        <v>1020.6</v>
      </c>
      <c r="G77" s="128">
        <f t="shared" si="14"/>
        <v>987.2</v>
      </c>
      <c r="H77" s="120">
        <f t="shared" si="14"/>
        <v>1046</v>
      </c>
    </row>
    <row r="78" spans="1:8" ht="31.5" x14ac:dyDescent="0.2">
      <c r="A78" s="203" t="s">
        <v>102</v>
      </c>
      <c r="B78" s="10">
        <v>4</v>
      </c>
      <c r="C78" s="11">
        <v>9</v>
      </c>
      <c r="D78" s="12" t="s">
        <v>50</v>
      </c>
      <c r="E78" s="18"/>
      <c r="F78" s="127">
        <f t="shared" si="14"/>
        <v>1020.6</v>
      </c>
      <c r="G78" s="127">
        <f t="shared" si="14"/>
        <v>987.2</v>
      </c>
      <c r="H78" s="119">
        <f t="shared" si="14"/>
        <v>1046</v>
      </c>
    </row>
    <row r="79" spans="1:8" ht="31.5" x14ac:dyDescent="0.2">
      <c r="A79" s="203" t="s">
        <v>93</v>
      </c>
      <c r="B79" s="10">
        <v>4</v>
      </c>
      <c r="C79" s="11">
        <v>9</v>
      </c>
      <c r="D79" s="12" t="s">
        <v>50</v>
      </c>
      <c r="E79" s="23">
        <v>200</v>
      </c>
      <c r="F79" s="127">
        <f t="shared" si="14"/>
        <v>1020.6</v>
      </c>
      <c r="G79" s="127">
        <f t="shared" si="14"/>
        <v>987.2</v>
      </c>
      <c r="H79" s="119">
        <f t="shared" si="14"/>
        <v>1046</v>
      </c>
    </row>
    <row r="80" spans="1:8" ht="31.5" x14ac:dyDescent="0.2">
      <c r="A80" s="148" t="s">
        <v>17</v>
      </c>
      <c r="B80" s="10">
        <v>4</v>
      </c>
      <c r="C80" s="11">
        <v>9</v>
      </c>
      <c r="D80" s="12" t="s">
        <v>50</v>
      </c>
      <c r="E80" s="23">
        <v>240</v>
      </c>
      <c r="F80" s="257">
        <v>1020.6</v>
      </c>
      <c r="G80" s="257">
        <v>987.2</v>
      </c>
      <c r="H80" s="258">
        <v>1046</v>
      </c>
    </row>
    <row r="81" spans="1:8" ht="47.25" x14ac:dyDescent="0.2">
      <c r="A81" s="233" t="s">
        <v>103</v>
      </c>
      <c r="B81" s="4">
        <v>4</v>
      </c>
      <c r="C81" s="5">
        <v>9</v>
      </c>
      <c r="D81" s="6" t="s">
        <v>51</v>
      </c>
      <c r="E81" s="18"/>
      <c r="F81" s="128">
        <f t="shared" ref="F81:H83" si="15">F82</f>
        <v>768.9</v>
      </c>
      <c r="G81" s="128">
        <f t="shared" si="15"/>
        <v>95</v>
      </c>
      <c r="H81" s="120">
        <f t="shared" si="15"/>
        <v>95</v>
      </c>
    </row>
    <row r="82" spans="1:8" ht="31.5" x14ac:dyDescent="0.2">
      <c r="A82" s="203" t="s">
        <v>104</v>
      </c>
      <c r="B82" s="10">
        <v>4</v>
      </c>
      <c r="C82" s="11">
        <v>9</v>
      </c>
      <c r="D82" s="12" t="s">
        <v>52</v>
      </c>
      <c r="E82" s="18"/>
      <c r="F82" s="127">
        <f t="shared" si="15"/>
        <v>768.9</v>
      </c>
      <c r="G82" s="127">
        <f t="shared" si="15"/>
        <v>95</v>
      </c>
      <c r="H82" s="119">
        <f t="shared" si="15"/>
        <v>95</v>
      </c>
    </row>
    <row r="83" spans="1:8" ht="31.5" x14ac:dyDescent="0.2">
      <c r="A83" s="37" t="s">
        <v>93</v>
      </c>
      <c r="B83" s="10">
        <v>4</v>
      </c>
      <c r="C83" s="11">
        <v>9</v>
      </c>
      <c r="D83" s="12" t="s">
        <v>52</v>
      </c>
      <c r="E83" s="23">
        <v>200</v>
      </c>
      <c r="F83" s="127">
        <f t="shared" si="15"/>
        <v>768.9</v>
      </c>
      <c r="G83" s="127">
        <f t="shared" si="15"/>
        <v>95</v>
      </c>
      <c r="H83" s="119">
        <f t="shared" si="15"/>
        <v>95</v>
      </c>
    </row>
    <row r="84" spans="1:8" ht="31.5" x14ac:dyDescent="0.2">
      <c r="A84" s="140" t="s">
        <v>17</v>
      </c>
      <c r="B84" s="10">
        <v>4</v>
      </c>
      <c r="C84" s="11">
        <v>9</v>
      </c>
      <c r="D84" s="12" t="s">
        <v>52</v>
      </c>
      <c r="E84" s="23">
        <v>240</v>
      </c>
      <c r="F84" s="257">
        <v>768.9</v>
      </c>
      <c r="G84" s="257">
        <v>95</v>
      </c>
      <c r="H84" s="258">
        <v>95</v>
      </c>
    </row>
    <row r="85" spans="1:8" ht="15.75" x14ac:dyDescent="0.2">
      <c r="A85" s="143" t="s">
        <v>54</v>
      </c>
      <c r="B85" s="15">
        <v>5</v>
      </c>
      <c r="C85" s="16" t="s">
        <v>7</v>
      </c>
      <c r="D85" s="17" t="s">
        <v>7</v>
      </c>
      <c r="E85" s="18" t="s">
        <v>7</v>
      </c>
      <c r="F85" s="128">
        <f>F86+F91</f>
        <v>1153.0999999999999</v>
      </c>
      <c r="G85" s="128">
        <f>G86+G91</f>
        <v>55</v>
      </c>
      <c r="H85" s="128">
        <f>H86+H91</f>
        <v>55</v>
      </c>
    </row>
    <row r="86" spans="1:8" ht="15.75" x14ac:dyDescent="0.2">
      <c r="A86" s="112" t="s">
        <v>55</v>
      </c>
      <c r="B86" s="4">
        <v>5</v>
      </c>
      <c r="C86" s="5">
        <v>1</v>
      </c>
      <c r="D86" s="6" t="s">
        <v>7</v>
      </c>
      <c r="E86" s="7" t="s">
        <v>7</v>
      </c>
      <c r="F86" s="125">
        <f t="shared" ref="F86:H87" si="16">F87</f>
        <v>7.5</v>
      </c>
      <c r="G86" s="125">
        <f t="shared" si="16"/>
        <v>5</v>
      </c>
      <c r="H86" s="125">
        <f t="shared" si="16"/>
        <v>5</v>
      </c>
    </row>
    <row r="87" spans="1:8" ht="15.75" x14ac:dyDescent="0.2">
      <c r="A87" s="37" t="s">
        <v>56</v>
      </c>
      <c r="B87" s="10">
        <v>5</v>
      </c>
      <c r="C87" s="11">
        <v>1</v>
      </c>
      <c r="D87" s="12" t="s">
        <v>10</v>
      </c>
      <c r="E87" s="13"/>
      <c r="F87" s="126">
        <f t="shared" si="16"/>
        <v>7.5</v>
      </c>
      <c r="G87" s="126">
        <f t="shared" si="16"/>
        <v>5</v>
      </c>
      <c r="H87" s="126">
        <f t="shared" si="16"/>
        <v>5</v>
      </c>
    </row>
    <row r="88" spans="1:8" ht="15.75" x14ac:dyDescent="0.2">
      <c r="A88" s="140" t="s">
        <v>57</v>
      </c>
      <c r="B88" s="10">
        <v>5</v>
      </c>
      <c r="C88" s="11">
        <v>1</v>
      </c>
      <c r="D88" s="12" t="s">
        <v>58</v>
      </c>
      <c r="E88" s="13"/>
      <c r="F88" s="126">
        <f t="shared" ref="F88:H89" si="17">F89</f>
        <v>7.5</v>
      </c>
      <c r="G88" s="126">
        <f t="shared" si="17"/>
        <v>5</v>
      </c>
      <c r="H88" s="118">
        <f t="shared" si="17"/>
        <v>5</v>
      </c>
    </row>
    <row r="89" spans="1:8" ht="31.5" x14ac:dyDescent="0.2">
      <c r="A89" s="37" t="s">
        <v>93</v>
      </c>
      <c r="B89" s="10">
        <v>5</v>
      </c>
      <c r="C89" s="11">
        <v>1</v>
      </c>
      <c r="D89" s="12" t="s">
        <v>58</v>
      </c>
      <c r="E89" s="13">
        <v>200</v>
      </c>
      <c r="F89" s="126">
        <f t="shared" si="17"/>
        <v>7.5</v>
      </c>
      <c r="G89" s="126">
        <f t="shared" si="17"/>
        <v>5</v>
      </c>
      <c r="H89" s="118">
        <f t="shared" si="17"/>
        <v>5</v>
      </c>
    </row>
    <row r="90" spans="1:8" ht="31.5" x14ac:dyDescent="0.2">
      <c r="A90" s="140" t="s">
        <v>17</v>
      </c>
      <c r="B90" s="10">
        <v>5</v>
      </c>
      <c r="C90" s="11">
        <v>1</v>
      </c>
      <c r="D90" s="12" t="s">
        <v>58</v>
      </c>
      <c r="E90" s="13">
        <v>240</v>
      </c>
      <c r="F90" s="259">
        <v>7.5</v>
      </c>
      <c r="G90" s="259">
        <v>5</v>
      </c>
      <c r="H90" s="260">
        <v>5</v>
      </c>
    </row>
    <row r="91" spans="1:8" ht="15.75" x14ac:dyDescent="0.2">
      <c r="A91" s="143" t="s">
        <v>59</v>
      </c>
      <c r="B91" s="4">
        <v>5</v>
      </c>
      <c r="C91" s="5">
        <v>3</v>
      </c>
      <c r="D91" s="6"/>
      <c r="E91" s="7"/>
      <c r="F91" s="125">
        <f>F92</f>
        <v>1145.5999999999999</v>
      </c>
      <c r="G91" s="125">
        <f>G92</f>
        <v>50</v>
      </c>
      <c r="H91" s="125">
        <f>H92</f>
        <v>50</v>
      </c>
    </row>
    <row r="92" spans="1:8" ht="31.5" x14ac:dyDescent="0.2">
      <c r="A92" s="233" t="s">
        <v>105</v>
      </c>
      <c r="B92" s="4">
        <v>5</v>
      </c>
      <c r="C92" s="5">
        <v>3</v>
      </c>
      <c r="D92" s="6" t="s">
        <v>60</v>
      </c>
      <c r="E92" s="7" t="s">
        <v>7</v>
      </c>
      <c r="F92" s="125">
        <f>F93+F106+F110+F114</f>
        <v>1145.5999999999999</v>
      </c>
      <c r="G92" s="125">
        <f>G93+G106+G110+G114</f>
        <v>50</v>
      </c>
      <c r="H92" s="117">
        <f>H93+H106+H110+H114</f>
        <v>50</v>
      </c>
    </row>
    <row r="93" spans="1:8" ht="47.25" x14ac:dyDescent="0.2">
      <c r="A93" s="233" t="s">
        <v>106</v>
      </c>
      <c r="B93" s="4">
        <v>5</v>
      </c>
      <c r="C93" s="5">
        <v>3</v>
      </c>
      <c r="D93" s="6" t="s">
        <v>61</v>
      </c>
      <c r="E93" s="7"/>
      <c r="F93" s="125">
        <f>F94+F97+F103+F100</f>
        <v>1035.0999999999999</v>
      </c>
      <c r="G93" s="125">
        <f>G94+G97+G103</f>
        <v>30</v>
      </c>
      <c r="H93" s="125">
        <f>H94+H97+H103</f>
        <v>30</v>
      </c>
    </row>
    <row r="94" spans="1:8" ht="47.25" x14ac:dyDescent="0.2">
      <c r="A94" s="203" t="s">
        <v>150</v>
      </c>
      <c r="B94" s="10">
        <v>5</v>
      </c>
      <c r="C94" s="11">
        <v>3</v>
      </c>
      <c r="D94" s="12" t="s">
        <v>62</v>
      </c>
      <c r="E94" s="13"/>
      <c r="F94" s="126">
        <f t="shared" ref="F94:H95" si="18">F95</f>
        <v>415</v>
      </c>
      <c r="G94" s="126">
        <f t="shared" si="18"/>
        <v>30</v>
      </c>
      <c r="H94" s="118">
        <f t="shared" si="18"/>
        <v>30</v>
      </c>
    </row>
    <row r="95" spans="1:8" ht="31.5" x14ac:dyDescent="0.2">
      <c r="A95" s="203" t="s">
        <v>93</v>
      </c>
      <c r="B95" s="10">
        <v>5</v>
      </c>
      <c r="C95" s="11">
        <v>3</v>
      </c>
      <c r="D95" s="12" t="s">
        <v>62</v>
      </c>
      <c r="E95" s="13">
        <v>200</v>
      </c>
      <c r="F95" s="126">
        <f t="shared" si="18"/>
        <v>415</v>
      </c>
      <c r="G95" s="126">
        <f t="shared" si="18"/>
        <v>30</v>
      </c>
      <c r="H95" s="118">
        <f t="shared" si="18"/>
        <v>30</v>
      </c>
    </row>
    <row r="96" spans="1:8" ht="31.5" x14ac:dyDescent="0.2">
      <c r="A96" s="138" t="s">
        <v>17</v>
      </c>
      <c r="B96" s="21">
        <v>5</v>
      </c>
      <c r="C96" s="11">
        <v>3</v>
      </c>
      <c r="D96" s="12" t="s">
        <v>62</v>
      </c>
      <c r="E96" s="13">
        <v>240</v>
      </c>
      <c r="F96" s="259">
        <v>415</v>
      </c>
      <c r="G96" s="259">
        <v>30</v>
      </c>
      <c r="H96" s="260">
        <v>30</v>
      </c>
    </row>
    <row r="97" spans="1:8" ht="15.75" x14ac:dyDescent="0.2">
      <c r="A97" s="280" t="s">
        <v>157</v>
      </c>
      <c r="B97" s="21">
        <v>5</v>
      </c>
      <c r="C97" s="21">
        <v>3</v>
      </c>
      <c r="D97" s="35" t="s">
        <v>148</v>
      </c>
      <c r="E97" s="13"/>
      <c r="F97" s="126">
        <f t="shared" ref="F97:H98" si="19">F98</f>
        <v>298.3</v>
      </c>
      <c r="G97" s="126">
        <f t="shared" si="19"/>
        <v>0</v>
      </c>
      <c r="H97" s="126">
        <f t="shared" si="19"/>
        <v>0</v>
      </c>
    </row>
    <row r="98" spans="1:8" ht="31.5" x14ac:dyDescent="0.2">
      <c r="A98" s="249" t="s">
        <v>93</v>
      </c>
      <c r="B98" s="21">
        <v>5</v>
      </c>
      <c r="C98" s="21">
        <v>3</v>
      </c>
      <c r="D98" s="35" t="s">
        <v>148</v>
      </c>
      <c r="E98" s="13">
        <v>200</v>
      </c>
      <c r="F98" s="126">
        <f t="shared" si="19"/>
        <v>298.3</v>
      </c>
      <c r="G98" s="126">
        <f t="shared" si="19"/>
        <v>0</v>
      </c>
      <c r="H98" s="126">
        <f t="shared" si="19"/>
        <v>0</v>
      </c>
    </row>
    <row r="99" spans="1:8" ht="31.5" x14ac:dyDescent="0.2">
      <c r="A99" s="249" t="s">
        <v>17</v>
      </c>
      <c r="B99" s="21">
        <v>5</v>
      </c>
      <c r="C99" s="21">
        <v>3</v>
      </c>
      <c r="D99" s="35" t="s">
        <v>148</v>
      </c>
      <c r="E99" s="13">
        <v>240</v>
      </c>
      <c r="F99" s="259">
        <v>298.3</v>
      </c>
      <c r="G99" s="259">
        <v>0</v>
      </c>
      <c r="H99" s="259">
        <v>0</v>
      </c>
    </row>
    <row r="100" spans="1:8" ht="15.75" x14ac:dyDescent="0.2">
      <c r="A100" s="37" t="s">
        <v>154</v>
      </c>
      <c r="B100" s="21">
        <v>5</v>
      </c>
      <c r="C100" s="21">
        <v>3</v>
      </c>
      <c r="D100" s="12" t="s">
        <v>164</v>
      </c>
      <c r="E100" s="13"/>
      <c r="F100" s="126">
        <f t="shared" ref="F100:H101" si="20">F101</f>
        <v>200</v>
      </c>
      <c r="G100" s="126">
        <f t="shared" si="20"/>
        <v>0</v>
      </c>
      <c r="H100" s="126">
        <f t="shared" si="20"/>
        <v>0</v>
      </c>
    </row>
    <row r="101" spans="1:8" ht="31.5" x14ac:dyDescent="0.2">
      <c r="A101" s="249" t="s">
        <v>93</v>
      </c>
      <c r="B101" s="21">
        <v>5</v>
      </c>
      <c r="C101" s="21">
        <v>3</v>
      </c>
      <c r="D101" s="12" t="s">
        <v>164</v>
      </c>
      <c r="E101" s="13">
        <v>200</v>
      </c>
      <c r="F101" s="126">
        <f t="shared" si="20"/>
        <v>200</v>
      </c>
      <c r="G101" s="126">
        <f t="shared" si="20"/>
        <v>0</v>
      </c>
      <c r="H101" s="126">
        <f t="shared" si="20"/>
        <v>0</v>
      </c>
    </row>
    <row r="102" spans="1:8" ht="14.25" customHeight="1" x14ac:dyDescent="0.2">
      <c r="A102" s="249" t="s">
        <v>17</v>
      </c>
      <c r="B102" s="21">
        <v>5</v>
      </c>
      <c r="C102" s="21">
        <v>3</v>
      </c>
      <c r="D102" s="12" t="s">
        <v>164</v>
      </c>
      <c r="E102" s="13">
        <v>240</v>
      </c>
      <c r="F102" s="259">
        <v>200</v>
      </c>
      <c r="G102" s="259">
        <v>0</v>
      </c>
      <c r="H102" s="259">
        <v>0</v>
      </c>
    </row>
    <row r="103" spans="1:8" ht="15.75" x14ac:dyDescent="0.2">
      <c r="A103" s="280" t="s">
        <v>158</v>
      </c>
      <c r="B103" s="21">
        <v>5</v>
      </c>
      <c r="C103" s="21">
        <v>3</v>
      </c>
      <c r="D103" s="35" t="s">
        <v>149</v>
      </c>
      <c r="E103" s="13"/>
      <c r="F103" s="126">
        <f t="shared" ref="F103:H104" si="21">F104</f>
        <v>121.8</v>
      </c>
      <c r="G103" s="126">
        <f t="shared" si="21"/>
        <v>0</v>
      </c>
      <c r="H103" s="126">
        <f t="shared" si="21"/>
        <v>0</v>
      </c>
    </row>
    <row r="104" spans="1:8" ht="31.5" x14ac:dyDescent="0.2">
      <c r="A104" s="249" t="s">
        <v>93</v>
      </c>
      <c r="B104" s="21">
        <v>5</v>
      </c>
      <c r="C104" s="21">
        <v>3</v>
      </c>
      <c r="D104" s="35" t="s">
        <v>149</v>
      </c>
      <c r="E104" s="13">
        <v>200</v>
      </c>
      <c r="F104" s="126">
        <f t="shared" si="21"/>
        <v>121.8</v>
      </c>
      <c r="G104" s="126">
        <f t="shared" si="21"/>
        <v>0</v>
      </c>
      <c r="H104" s="126">
        <f t="shared" si="21"/>
        <v>0</v>
      </c>
    </row>
    <row r="105" spans="1:8" ht="31.5" x14ac:dyDescent="0.2">
      <c r="A105" s="249" t="s">
        <v>17</v>
      </c>
      <c r="B105" s="21">
        <v>5</v>
      </c>
      <c r="C105" s="21">
        <v>3</v>
      </c>
      <c r="D105" s="35" t="s">
        <v>149</v>
      </c>
      <c r="E105" s="13">
        <v>240</v>
      </c>
      <c r="F105" s="259">
        <v>121.8</v>
      </c>
      <c r="G105" s="259">
        <v>0</v>
      </c>
      <c r="H105" s="259">
        <v>0</v>
      </c>
    </row>
    <row r="106" spans="1:8" ht="31.5" hidden="1" x14ac:dyDescent="0.2">
      <c r="A106" s="233" t="s">
        <v>140</v>
      </c>
      <c r="B106" s="4">
        <v>5</v>
      </c>
      <c r="C106" s="5">
        <v>3</v>
      </c>
      <c r="D106" s="6" t="s">
        <v>63</v>
      </c>
      <c r="E106" s="7"/>
      <c r="F106" s="125">
        <f t="shared" ref="F106:H108" si="22">F107</f>
        <v>0</v>
      </c>
      <c r="G106" s="125">
        <f t="shared" si="22"/>
        <v>0</v>
      </c>
      <c r="H106" s="117">
        <f t="shared" si="22"/>
        <v>0</v>
      </c>
    </row>
    <row r="107" spans="1:8" ht="31.5" hidden="1" x14ac:dyDescent="0.2">
      <c r="A107" s="203" t="s">
        <v>141</v>
      </c>
      <c r="B107" s="10">
        <v>5</v>
      </c>
      <c r="C107" s="11">
        <v>3</v>
      </c>
      <c r="D107" s="12" t="s">
        <v>64</v>
      </c>
      <c r="E107" s="13"/>
      <c r="F107" s="126">
        <f t="shared" si="22"/>
        <v>0</v>
      </c>
      <c r="G107" s="126">
        <f t="shared" si="22"/>
        <v>0</v>
      </c>
      <c r="H107" s="118">
        <f t="shared" si="22"/>
        <v>0</v>
      </c>
    </row>
    <row r="108" spans="1:8" ht="38.25" hidden="1" customHeight="1" x14ac:dyDescent="0.2">
      <c r="A108" s="203" t="s">
        <v>93</v>
      </c>
      <c r="B108" s="10">
        <v>5</v>
      </c>
      <c r="C108" s="11">
        <v>3</v>
      </c>
      <c r="D108" s="12" t="s">
        <v>64</v>
      </c>
      <c r="E108" s="13">
        <v>200</v>
      </c>
      <c r="F108" s="126">
        <f t="shared" si="22"/>
        <v>0</v>
      </c>
      <c r="G108" s="126">
        <f t="shared" si="22"/>
        <v>0</v>
      </c>
      <c r="H108" s="118">
        <f t="shared" si="22"/>
        <v>0</v>
      </c>
    </row>
    <row r="109" spans="1:8" ht="31.5" hidden="1" x14ac:dyDescent="0.2">
      <c r="A109" s="203" t="s">
        <v>17</v>
      </c>
      <c r="B109" s="10">
        <v>5</v>
      </c>
      <c r="C109" s="11">
        <v>3</v>
      </c>
      <c r="D109" s="12" t="s">
        <v>64</v>
      </c>
      <c r="E109" s="13">
        <v>240</v>
      </c>
      <c r="F109" s="259"/>
      <c r="G109" s="259"/>
      <c r="H109" s="260"/>
    </row>
    <row r="110" spans="1:8" ht="47.25" x14ac:dyDescent="0.2">
      <c r="A110" s="233" t="s">
        <v>107</v>
      </c>
      <c r="B110" s="4">
        <v>5</v>
      </c>
      <c r="C110" s="5">
        <v>3</v>
      </c>
      <c r="D110" s="6" t="s">
        <v>65</v>
      </c>
      <c r="E110" s="7"/>
      <c r="F110" s="125">
        <f t="shared" ref="F110:H112" si="23">F111</f>
        <v>50</v>
      </c>
      <c r="G110" s="125">
        <f t="shared" si="23"/>
        <v>10</v>
      </c>
      <c r="H110" s="117">
        <f t="shared" si="23"/>
        <v>10</v>
      </c>
    </row>
    <row r="111" spans="1:8" ht="47.25" x14ac:dyDescent="0.2">
      <c r="A111" s="203" t="s">
        <v>108</v>
      </c>
      <c r="B111" s="10">
        <v>5</v>
      </c>
      <c r="C111" s="11">
        <v>3</v>
      </c>
      <c r="D111" s="12" t="s">
        <v>66</v>
      </c>
      <c r="E111" s="13"/>
      <c r="F111" s="126">
        <f t="shared" si="23"/>
        <v>50</v>
      </c>
      <c r="G111" s="126">
        <f t="shared" si="23"/>
        <v>10</v>
      </c>
      <c r="H111" s="118">
        <f t="shared" si="23"/>
        <v>10</v>
      </c>
    </row>
    <row r="112" spans="1:8" ht="31.5" x14ac:dyDescent="0.2">
      <c r="A112" s="37" t="s">
        <v>93</v>
      </c>
      <c r="B112" s="10">
        <v>5</v>
      </c>
      <c r="C112" s="11">
        <v>3</v>
      </c>
      <c r="D112" s="12" t="s">
        <v>66</v>
      </c>
      <c r="E112" s="13">
        <v>200</v>
      </c>
      <c r="F112" s="126">
        <f t="shared" si="23"/>
        <v>50</v>
      </c>
      <c r="G112" s="126">
        <f t="shared" si="23"/>
        <v>10</v>
      </c>
      <c r="H112" s="118">
        <f t="shared" si="23"/>
        <v>10</v>
      </c>
    </row>
    <row r="113" spans="1:8" ht="31.5" x14ac:dyDescent="0.2">
      <c r="A113" s="37" t="s">
        <v>17</v>
      </c>
      <c r="B113" s="10">
        <v>5</v>
      </c>
      <c r="C113" s="11">
        <v>3</v>
      </c>
      <c r="D113" s="12" t="s">
        <v>66</v>
      </c>
      <c r="E113" s="13">
        <v>240</v>
      </c>
      <c r="F113" s="259">
        <v>50</v>
      </c>
      <c r="G113" s="259">
        <v>10</v>
      </c>
      <c r="H113" s="260">
        <v>10</v>
      </c>
    </row>
    <row r="114" spans="1:8" ht="52.5" customHeight="1" x14ac:dyDescent="0.2">
      <c r="A114" s="233" t="s">
        <v>109</v>
      </c>
      <c r="B114" s="4">
        <v>5</v>
      </c>
      <c r="C114" s="5">
        <v>3</v>
      </c>
      <c r="D114" s="6" t="s">
        <v>67</v>
      </c>
      <c r="E114" s="7"/>
      <c r="F114" s="125">
        <f t="shared" ref="F114:H116" si="24">F115</f>
        <v>60.5</v>
      </c>
      <c r="G114" s="125">
        <f t="shared" si="24"/>
        <v>10</v>
      </c>
      <c r="H114" s="117">
        <f t="shared" si="24"/>
        <v>10</v>
      </c>
    </row>
    <row r="115" spans="1:8" ht="63" x14ac:dyDescent="0.2">
      <c r="A115" s="203" t="s">
        <v>110</v>
      </c>
      <c r="B115" s="10">
        <v>5</v>
      </c>
      <c r="C115" s="11">
        <v>3</v>
      </c>
      <c r="D115" s="12" t="s">
        <v>68</v>
      </c>
      <c r="E115" s="13"/>
      <c r="F115" s="126">
        <f t="shared" si="24"/>
        <v>60.5</v>
      </c>
      <c r="G115" s="126">
        <f t="shared" si="24"/>
        <v>10</v>
      </c>
      <c r="H115" s="118">
        <f t="shared" si="24"/>
        <v>10</v>
      </c>
    </row>
    <row r="116" spans="1:8" ht="31.5" x14ac:dyDescent="0.2">
      <c r="A116" s="136" t="s">
        <v>93</v>
      </c>
      <c r="B116" s="21">
        <v>5</v>
      </c>
      <c r="C116" s="21">
        <v>3</v>
      </c>
      <c r="D116" s="35" t="s">
        <v>68</v>
      </c>
      <c r="E116" s="23">
        <v>200</v>
      </c>
      <c r="F116" s="134">
        <f t="shared" si="24"/>
        <v>60.5</v>
      </c>
      <c r="G116" s="134">
        <f t="shared" si="24"/>
        <v>10</v>
      </c>
      <c r="H116" s="24">
        <f t="shared" si="24"/>
        <v>10</v>
      </c>
    </row>
    <row r="117" spans="1:8" ht="31.5" x14ac:dyDescent="0.2">
      <c r="A117" s="136" t="s">
        <v>17</v>
      </c>
      <c r="B117" s="21">
        <v>5</v>
      </c>
      <c r="C117" s="21">
        <v>3</v>
      </c>
      <c r="D117" s="35" t="s">
        <v>68</v>
      </c>
      <c r="E117" s="23">
        <v>240</v>
      </c>
      <c r="F117" s="267">
        <v>60.5</v>
      </c>
      <c r="G117" s="267">
        <v>10</v>
      </c>
      <c r="H117" s="268">
        <v>10</v>
      </c>
    </row>
    <row r="118" spans="1:8" ht="15.75" x14ac:dyDescent="0.2">
      <c r="A118" s="149" t="s">
        <v>69</v>
      </c>
      <c r="B118" s="47">
        <v>8</v>
      </c>
      <c r="C118" s="47" t="s">
        <v>7</v>
      </c>
      <c r="D118" s="64" t="s">
        <v>7</v>
      </c>
      <c r="E118" s="51" t="s">
        <v>7</v>
      </c>
      <c r="F118" s="163">
        <f t="shared" ref="F118:H119" si="25">F119</f>
        <v>5813.4</v>
      </c>
      <c r="G118" s="163">
        <f t="shared" si="25"/>
        <v>1772.6</v>
      </c>
      <c r="H118" s="163">
        <f t="shared" si="25"/>
        <v>1153</v>
      </c>
    </row>
    <row r="119" spans="1:8" ht="15.75" x14ac:dyDescent="0.2">
      <c r="A119" s="149" t="s">
        <v>70</v>
      </c>
      <c r="B119" s="47">
        <v>8</v>
      </c>
      <c r="C119" s="47">
        <v>1</v>
      </c>
      <c r="D119" s="64" t="s">
        <v>7</v>
      </c>
      <c r="E119" s="51" t="s">
        <v>7</v>
      </c>
      <c r="F119" s="163">
        <f t="shared" si="25"/>
        <v>5813.4</v>
      </c>
      <c r="G119" s="163">
        <f t="shared" si="25"/>
        <v>1772.6</v>
      </c>
      <c r="H119" s="163">
        <f t="shared" si="25"/>
        <v>1153</v>
      </c>
    </row>
    <row r="120" spans="1:8" ht="35.25" customHeight="1" x14ac:dyDescent="0.2">
      <c r="A120" s="214" t="s">
        <v>111</v>
      </c>
      <c r="B120" s="16">
        <v>8</v>
      </c>
      <c r="C120" s="16">
        <v>1</v>
      </c>
      <c r="D120" s="45" t="s">
        <v>71</v>
      </c>
      <c r="E120" s="18" t="s">
        <v>7</v>
      </c>
      <c r="F120" s="153">
        <f>F121+F128+F133+F136</f>
        <v>5813.4</v>
      </c>
      <c r="G120" s="153">
        <f>G121+G128+G133+G136</f>
        <v>1772.6</v>
      </c>
      <c r="H120" s="153">
        <f>H121+H128+H133+H136</f>
        <v>1153</v>
      </c>
    </row>
    <row r="121" spans="1:8" ht="35.25" customHeight="1" x14ac:dyDescent="0.2">
      <c r="A121" s="138" t="s">
        <v>112</v>
      </c>
      <c r="B121" s="56">
        <v>8</v>
      </c>
      <c r="C121" s="56">
        <v>1</v>
      </c>
      <c r="D121" s="35" t="s">
        <v>72</v>
      </c>
      <c r="E121" s="57"/>
      <c r="F121" s="157">
        <f>F122+F124+F126</f>
        <v>2336</v>
      </c>
      <c r="G121" s="157">
        <f>G122+G124+G126</f>
        <v>1772.6</v>
      </c>
      <c r="H121" s="58">
        <f>H122+H124+H126</f>
        <v>1153</v>
      </c>
    </row>
    <row r="122" spans="1:8" ht="63" x14ac:dyDescent="0.2">
      <c r="A122" s="138" t="s">
        <v>13</v>
      </c>
      <c r="B122" s="56">
        <v>8</v>
      </c>
      <c r="C122" s="56">
        <v>1</v>
      </c>
      <c r="D122" s="35" t="s">
        <v>72</v>
      </c>
      <c r="E122" s="57">
        <v>100</v>
      </c>
      <c r="F122" s="157">
        <f>F123</f>
        <v>1320</v>
      </c>
      <c r="G122" s="157">
        <f>G123</f>
        <v>1369.6</v>
      </c>
      <c r="H122" s="58">
        <f>H123</f>
        <v>750</v>
      </c>
    </row>
    <row r="123" spans="1:8" ht="15.75" x14ac:dyDescent="0.2">
      <c r="A123" s="231" t="s">
        <v>73</v>
      </c>
      <c r="B123" s="48">
        <v>8</v>
      </c>
      <c r="C123" s="49">
        <v>1</v>
      </c>
      <c r="D123" s="12" t="s">
        <v>72</v>
      </c>
      <c r="E123" s="53">
        <v>110</v>
      </c>
      <c r="F123" s="261">
        <v>1320</v>
      </c>
      <c r="G123" s="261">
        <v>1369.6</v>
      </c>
      <c r="H123" s="262">
        <v>750</v>
      </c>
    </row>
    <row r="124" spans="1:8" ht="31.5" x14ac:dyDescent="0.2">
      <c r="A124" s="203" t="s">
        <v>93</v>
      </c>
      <c r="B124" s="55">
        <v>8</v>
      </c>
      <c r="C124" s="56">
        <v>1</v>
      </c>
      <c r="D124" s="12" t="s">
        <v>72</v>
      </c>
      <c r="E124" s="57">
        <v>200</v>
      </c>
      <c r="F124" s="237">
        <f>F125</f>
        <v>993</v>
      </c>
      <c r="G124" s="237">
        <f>G125</f>
        <v>400</v>
      </c>
      <c r="H124" s="238">
        <f>H125</f>
        <v>400</v>
      </c>
    </row>
    <row r="125" spans="1:8" ht="31.5" x14ac:dyDescent="0.2">
      <c r="A125" s="232" t="s">
        <v>17</v>
      </c>
      <c r="B125" s="59">
        <v>8</v>
      </c>
      <c r="C125" s="60">
        <v>1</v>
      </c>
      <c r="D125" s="12" t="s">
        <v>72</v>
      </c>
      <c r="E125" s="61">
        <v>240</v>
      </c>
      <c r="F125" s="263">
        <v>993</v>
      </c>
      <c r="G125" s="263">
        <v>400</v>
      </c>
      <c r="H125" s="264">
        <v>400</v>
      </c>
    </row>
    <row r="126" spans="1:8" ht="15.75" x14ac:dyDescent="0.2">
      <c r="A126" s="138" t="s">
        <v>18</v>
      </c>
      <c r="B126" s="48">
        <v>8</v>
      </c>
      <c r="C126" s="49">
        <v>1</v>
      </c>
      <c r="D126" s="12" t="s">
        <v>72</v>
      </c>
      <c r="E126" s="53">
        <v>800</v>
      </c>
      <c r="F126" s="234">
        <f>F127</f>
        <v>23</v>
      </c>
      <c r="G126" s="234">
        <f>G127</f>
        <v>3</v>
      </c>
      <c r="H126" s="236">
        <f>H127</f>
        <v>3</v>
      </c>
    </row>
    <row r="127" spans="1:8" ht="15.75" x14ac:dyDescent="0.2">
      <c r="A127" s="138" t="s">
        <v>19</v>
      </c>
      <c r="B127" s="48">
        <v>8</v>
      </c>
      <c r="C127" s="49">
        <v>1</v>
      </c>
      <c r="D127" s="12" t="s">
        <v>72</v>
      </c>
      <c r="E127" s="53">
        <v>850</v>
      </c>
      <c r="F127" s="261">
        <v>23</v>
      </c>
      <c r="G127" s="261">
        <v>3</v>
      </c>
      <c r="H127" s="262">
        <v>3</v>
      </c>
    </row>
    <row r="128" spans="1:8" ht="15.75" x14ac:dyDescent="0.2">
      <c r="A128" s="37" t="s">
        <v>154</v>
      </c>
      <c r="B128" s="55">
        <v>8</v>
      </c>
      <c r="C128" s="56">
        <v>1</v>
      </c>
      <c r="D128" s="12" t="s">
        <v>74</v>
      </c>
      <c r="E128" s="57"/>
      <c r="F128" s="237">
        <f>F129+F131</f>
        <v>3445.2</v>
      </c>
      <c r="G128" s="237">
        <f>G129+G131</f>
        <v>0</v>
      </c>
      <c r="H128" s="238">
        <f>H129+H131</f>
        <v>0</v>
      </c>
    </row>
    <row r="129" spans="1:8" ht="63" x14ac:dyDescent="0.2">
      <c r="A129" s="136" t="s">
        <v>13</v>
      </c>
      <c r="B129" s="55">
        <v>8</v>
      </c>
      <c r="C129" s="56">
        <v>1</v>
      </c>
      <c r="D129" s="12" t="s">
        <v>74</v>
      </c>
      <c r="E129" s="57">
        <v>100</v>
      </c>
      <c r="F129" s="237">
        <f>F130</f>
        <v>3445.2</v>
      </c>
      <c r="G129" s="237">
        <f>G130</f>
        <v>0</v>
      </c>
      <c r="H129" s="238">
        <f>H130</f>
        <v>0</v>
      </c>
    </row>
    <row r="130" spans="1:8" ht="29.25" customHeight="1" x14ac:dyDescent="0.2">
      <c r="A130" s="116" t="s">
        <v>73</v>
      </c>
      <c r="B130" s="55">
        <v>8</v>
      </c>
      <c r="C130" s="56">
        <v>1</v>
      </c>
      <c r="D130" s="12" t="s">
        <v>74</v>
      </c>
      <c r="E130" s="57">
        <v>110</v>
      </c>
      <c r="F130" s="265">
        <v>3445.2</v>
      </c>
      <c r="G130" s="265">
        <v>0</v>
      </c>
      <c r="H130" s="266">
        <v>0</v>
      </c>
    </row>
    <row r="131" spans="1:8" ht="1.5" hidden="1" customHeight="1" x14ac:dyDescent="0.2">
      <c r="A131" s="137" t="s">
        <v>53</v>
      </c>
      <c r="B131" s="55">
        <v>8</v>
      </c>
      <c r="C131" s="56">
        <v>1</v>
      </c>
      <c r="D131" s="12" t="s">
        <v>74</v>
      </c>
      <c r="E131" s="57">
        <v>200</v>
      </c>
      <c r="F131" s="132">
        <f>F132</f>
        <v>0</v>
      </c>
      <c r="G131" s="132">
        <f>G132</f>
        <v>0</v>
      </c>
      <c r="H131" s="123">
        <f>H132</f>
        <v>0</v>
      </c>
    </row>
    <row r="132" spans="1:8" ht="30" hidden="1" customHeight="1" x14ac:dyDescent="0.2">
      <c r="A132" s="137" t="s">
        <v>17</v>
      </c>
      <c r="B132" s="55">
        <v>8</v>
      </c>
      <c r="C132" s="56">
        <v>1</v>
      </c>
      <c r="D132" s="12" t="s">
        <v>74</v>
      </c>
      <c r="E132" s="57">
        <v>240</v>
      </c>
      <c r="F132" s="265"/>
      <c r="G132" s="265"/>
      <c r="H132" s="266"/>
    </row>
    <row r="133" spans="1:8" ht="15.75" x14ac:dyDescent="0.2">
      <c r="A133" s="248" t="s">
        <v>165</v>
      </c>
      <c r="B133" s="10">
        <v>8</v>
      </c>
      <c r="C133" s="11">
        <v>1</v>
      </c>
      <c r="D133" s="12" t="s">
        <v>136</v>
      </c>
      <c r="E133" s="13"/>
      <c r="F133" s="132">
        <f t="shared" ref="F133:H134" si="26">F134</f>
        <v>32.200000000000003</v>
      </c>
      <c r="G133" s="132">
        <f t="shared" si="26"/>
        <v>0</v>
      </c>
      <c r="H133" s="132">
        <f t="shared" si="26"/>
        <v>0</v>
      </c>
    </row>
    <row r="134" spans="1:8" ht="31.5" customHeight="1" x14ac:dyDescent="0.2">
      <c r="A134" s="249" t="s">
        <v>53</v>
      </c>
      <c r="B134" s="10">
        <v>8</v>
      </c>
      <c r="C134" s="11">
        <v>1</v>
      </c>
      <c r="D134" s="12" t="s">
        <v>136</v>
      </c>
      <c r="E134" s="13">
        <v>200</v>
      </c>
      <c r="F134" s="132">
        <f t="shared" si="26"/>
        <v>32.200000000000003</v>
      </c>
      <c r="G134" s="132">
        <f t="shared" si="26"/>
        <v>0</v>
      </c>
      <c r="H134" s="132">
        <f t="shared" si="26"/>
        <v>0</v>
      </c>
    </row>
    <row r="135" spans="1:8" ht="31.5" customHeight="1" x14ac:dyDescent="0.2">
      <c r="A135" s="249" t="s">
        <v>17</v>
      </c>
      <c r="B135" s="10">
        <v>8</v>
      </c>
      <c r="C135" s="11">
        <v>1</v>
      </c>
      <c r="D135" s="12" t="s">
        <v>136</v>
      </c>
      <c r="E135" s="13">
        <v>240</v>
      </c>
      <c r="F135" s="265">
        <v>32.200000000000003</v>
      </c>
      <c r="G135" s="265">
        <v>0</v>
      </c>
      <c r="H135" s="265">
        <v>0</v>
      </c>
    </row>
    <row r="136" spans="1:8" ht="31.5" hidden="1" customHeight="1" x14ac:dyDescent="0.2">
      <c r="A136" s="248" t="s">
        <v>135</v>
      </c>
      <c r="B136" s="10">
        <v>8</v>
      </c>
      <c r="C136" s="11">
        <v>1</v>
      </c>
      <c r="D136" s="12" t="s">
        <v>136</v>
      </c>
      <c r="E136" s="13"/>
      <c r="F136" s="132">
        <f t="shared" ref="F136:H137" si="27">F137</f>
        <v>0</v>
      </c>
      <c r="G136" s="132">
        <f t="shared" si="27"/>
        <v>0</v>
      </c>
      <c r="H136" s="132">
        <f t="shared" si="27"/>
        <v>0</v>
      </c>
    </row>
    <row r="137" spans="1:8" ht="30" hidden="1" customHeight="1" x14ac:dyDescent="0.2">
      <c r="A137" s="249" t="s">
        <v>53</v>
      </c>
      <c r="B137" s="10">
        <v>8</v>
      </c>
      <c r="C137" s="11">
        <v>1</v>
      </c>
      <c r="D137" s="12" t="s">
        <v>136</v>
      </c>
      <c r="E137" s="13">
        <v>200</v>
      </c>
      <c r="F137" s="132">
        <f t="shared" si="27"/>
        <v>0</v>
      </c>
      <c r="G137" s="132">
        <f t="shared" si="27"/>
        <v>0</v>
      </c>
      <c r="H137" s="132">
        <f t="shared" si="27"/>
        <v>0</v>
      </c>
    </row>
    <row r="138" spans="1:8" ht="30" hidden="1" customHeight="1" x14ac:dyDescent="0.2">
      <c r="A138" s="249" t="s">
        <v>17</v>
      </c>
      <c r="B138" s="10">
        <v>8</v>
      </c>
      <c r="C138" s="11">
        <v>1</v>
      </c>
      <c r="D138" s="12" t="s">
        <v>136</v>
      </c>
      <c r="E138" s="13">
        <v>240</v>
      </c>
      <c r="F138" s="265"/>
      <c r="G138" s="265"/>
      <c r="H138" s="265"/>
    </row>
    <row r="139" spans="1:8" ht="15.75" x14ac:dyDescent="0.2">
      <c r="A139" s="143" t="s">
        <v>76</v>
      </c>
      <c r="B139" s="46">
        <v>10</v>
      </c>
      <c r="C139" s="56"/>
      <c r="D139" s="12"/>
      <c r="E139" s="57"/>
      <c r="F139" s="128">
        <f t="shared" ref="F139:H143" si="28">F140</f>
        <v>208.4</v>
      </c>
      <c r="G139" s="128">
        <f t="shared" si="28"/>
        <v>181.4</v>
      </c>
      <c r="H139" s="128">
        <f t="shared" si="28"/>
        <v>181.4</v>
      </c>
    </row>
    <row r="140" spans="1:8" ht="15.75" x14ac:dyDescent="0.2">
      <c r="A140" s="144" t="s">
        <v>77</v>
      </c>
      <c r="B140" s="46">
        <v>10</v>
      </c>
      <c r="C140" s="47">
        <v>1</v>
      </c>
      <c r="D140" s="50" t="s">
        <v>7</v>
      </c>
      <c r="E140" s="51" t="s">
        <v>7</v>
      </c>
      <c r="F140" s="130">
        <f t="shared" si="28"/>
        <v>208.4</v>
      </c>
      <c r="G140" s="130">
        <f t="shared" si="28"/>
        <v>181.4</v>
      </c>
      <c r="H140" s="130">
        <f t="shared" si="28"/>
        <v>181.4</v>
      </c>
    </row>
    <row r="141" spans="1:8" ht="15.75" x14ac:dyDescent="0.2">
      <c r="A141" s="146" t="s">
        <v>78</v>
      </c>
      <c r="B141" s="59">
        <v>10</v>
      </c>
      <c r="C141" s="60">
        <v>1</v>
      </c>
      <c r="D141" s="36" t="s">
        <v>10</v>
      </c>
      <c r="E141" s="61" t="s">
        <v>7</v>
      </c>
      <c r="F141" s="133">
        <f t="shared" si="28"/>
        <v>208.4</v>
      </c>
      <c r="G141" s="133">
        <f t="shared" si="28"/>
        <v>181.4</v>
      </c>
      <c r="H141" s="133">
        <f t="shared" si="28"/>
        <v>181.4</v>
      </c>
    </row>
    <row r="142" spans="1:8" ht="31.5" x14ac:dyDescent="0.2">
      <c r="A142" s="147" t="s">
        <v>79</v>
      </c>
      <c r="B142" s="48">
        <v>10</v>
      </c>
      <c r="C142" s="49">
        <v>1</v>
      </c>
      <c r="D142" s="12" t="s">
        <v>91</v>
      </c>
      <c r="E142" s="53" t="s">
        <v>7</v>
      </c>
      <c r="F142" s="131">
        <f t="shared" si="28"/>
        <v>208.4</v>
      </c>
      <c r="G142" s="131">
        <f t="shared" si="28"/>
        <v>181.4</v>
      </c>
      <c r="H142" s="131">
        <f t="shared" si="28"/>
        <v>181.4</v>
      </c>
    </row>
    <row r="143" spans="1:8" ht="15.75" x14ac:dyDescent="0.2">
      <c r="A143" s="145" t="s">
        <v>80</v>
      </c>
      <c r="B143" s="55">
        <v>10</v>
      </c>
      <c r="C143" s="56">
        <v>1</v>
      </c>
      <c r="D143" s="12" t="s">
        <v>91</v>
      </c>
      <c r="E143" s="57">
        <v>300</v>
      </c>
      <c r="F143" s="132">
        <f>F144</f>
        <v>208.4</v>
      </c>
      <c r="G143" s="132">
        <f t="shared" si="28"/>
        <v>181.4</v>
      </c>
      <c r="H143" s="132">
        <f t="shared" si="28"/>
        <v>181.4</v>
      </c>
    </row>
    <row r="144" spans="1:8" ht="15.75" x14ac:dyDescent="0.2">
      <c r="A144" s="148" t="s">
        <v>159</v>
      </c>
      <c r="B144" s="55">
        <v>10</v>
      </c>
      <c r="C144" s="56">
        <v>1</v>
      </c>
      <c r="D144" s="35" t="s">
        <v>91</v>
      </c>
      <c r="E144" s="57">
        <v>310</v>
      </c>
      <c r="F144" s="265">
        <v>208.4</v>
      </c>
      <c r="G144" s="265">
        <v>181.4</v>
      </c>
      <c r="H144" s="266">
        <v>181.4</v>
      </c>
    </row>
    <row r="145" spans="1:8" ht="15.75" x14ac:dyDescent="0.2">
      <c r="A145" s="149" t="s">
        <v>83</v>
      </c>
      <c r="B145" s="47">
        <v>11</v>
      </c>
      <c r="C145" s="47">
        <v>2</v>
      </c>
      <c r="D145" s="64" t="s">
        <v>7</v>
      </c>
      <c r="E145" s="51" t="s">
        <v>7</v>
      </c>
      <c r="F145" s="130">
        <f>F146</f>
        <v>3444.6000000000004</v>
      </c>
      <c r="G145" s="130">
        <f>G146</f>
        <v>1670</v>
      </c>
      <c r="H145" s="130">
        <f>H146</f>
        <v>1170</v>
      </c>
    </row>
    <row r="146" spans="1:8" ht="31.5" x14ac:dyDescent="0.2">
      <c r="A146" s="214" t="s">
        <v>113</v>
      </c>
      <c r="B146" s="16">
        <v>11</v>
      </c>
      <c r="C146" s="16">
        <v>2</v>
      </c>
      <c r="D146" s="45" t="s">
        <v>82</v>
      </c>
      <c r="E146" s="18"/>
      <c r="F146" s="128">
        <f>F147+F154</f>
        <v>3444.6000000000004</v>
      </c>
      <c r="G146" s="128">
        <f>G147+G154</f>
        <v>1670</v>
      </c>
      <c r="H146" s="128">
        <f>H147+H154</f>
        <v>1170</v>
      </c>
    </row>
    <row r="147" spans="1:8" ht="31.5" x14ac:dyDescent="0.2">
      <c r="A147" s="138" t="s">
        <v>114</v>
      </c>
      <c r="B147" s="56">
        <v>11</v>
      </c>
      <c r="C147" s="56">
        <v>2</v>
      </c>
      <c r="D147" s="35" t="s">
        <v>82</v>
      </c>
      <c r="E147" s="57" t="s">
        <v>7</v>
      </c>
      <c r="F147" s="132">
        <f>F148+F150+F152</f>
        <v>1707.9</v>
      </c>
      <c r="G147" s="132">
        <f>G148+G150+G152</f>
        <v>1670</v>
      </c>
      <c r="H147" s="123">
        <f>H148+H150+H152</f>
        <v>1170</v>
      </c>
    </row>
    <row r="148" spans="1:8" ht="63" x14ac:dyDescent="0.2">
      <c r="A148" s="138" t="s">
        <v>13</v>
      </c>
      <c r="B148" s="56">
        <v>11</v>
      </c>
      <c r="C148" s="56">
        <v>2</v>
      </c>
      <c r="D148" s="35" t="s">
        <v>82</v>
      </c>
      <c r="E148" s="53">
        <v>100</v>
      </c>
      <c r="F148" s="131">
        <f>F149</f>
        <v>988</v>
      </c>
      <c r="G148" s="131">
        <f>G149</f>
        <v>1250</v>
      </c>
      <c r="H148" s="122">
        <f>H149</f>
        <v>750</v>
      </c>
    </row>
    <row r="149" spans="1:8" ht="15.75" x14ac:dyDescent="0.2">
      <c r="A149" s="231" t="s">
        <v>73</v>
      </c>
      <c r="B149" s="56">
        <v>11</v>
      </c>
      <c r="C149" s="56">
        <v>2</v>
      </c>
      <c r="D149" s="35" t="s">
        <v>82</v>
      </c>
      <c r="E149" s="53">
        <v>110</v>
      </c>
      <c r="F149" s="261">
        <v>988</v>
      </c>
      <c r="G149" s="261">
        <v>1250</v>
      </c>
      <c r="H149" s="262">
        <v>750</v>
      </c>
    </row>
    <row r="150" spans="1:8" ht="31.5" x14ac:dyDescent="0.2">
      <c r="A150" s="203" t="s">
        <v>93</v>
      </c>
      <c r="B150" s="56">
        <v>11</v>
      </c>
      <c r="C150" s="56">
        <v>2</v>
      </c>
      <c r="D150" s="35" t="s">
        <v>82</v>
      </c>
      <c r="E150" s="57">
        <v>200</v>
      </c>
      <c r="F150" s="132">
        <f>F151</f>
        <v>699.9</v>
      </c>
      <c r="G150" s="132">
        <f>G151</f>
        <v>400</v>
      </c>
      <c r="H150" s="123">
        <f>H151</f>
        <v>400</v>
      </c>
    </row>
    <row r="151" spans="1:8" ht="31.5" x14ac:dyDescent="0.2">
      <c r="A151" s="232" t="s">
        <v>17</v>
      </c>
      <c r="B151" s="56">
        <v>11</v>
      </c>
      <c r="C151" s="56">
        <v>2</v>
      </c>
      <c r="D151" s="35" t="s">
        <v>82</v>
      </c>
      <c r="E151" s="61">
        <v>240</v>
      </c>
      <c r="F151" s="288">
        <v>699.9</v>
      </c>
      <c r="G151" s="263">
        <v>400</v>
      </c>
      <c r="H151" s="264">
        <v>400</v>
      </c>
    </row>
    <row r="152" spans="1:8" ht="15.75" x14ac:dyDescent="0.2">
      <c r="A152" s="138" t="s">
        <v>18</v>
      </c>
      <c r="B152" s="56">
        <v>11</v>
      </c>
      <c r="C152" s="56">
        <v>2</v>
      </c>
      <c r="D152" s="35" t="s">
        <v>82</v>
      </c>
      <c r="E152" s="53">
        <v>800</v>
      </c>
      <c r="F152" s="234">
        <f>F153</f>
        <v>20</v>
      </c>
      <c r="G152" s="234">
        <f>G153</f>
        <v>20</v>
      </c>
      <c r="H152" s="236">
        <f>H153</f>
        <v>20</v>
      </c>
    </row>
    <row r="153" spans="1:8" ht="15.75" x14ac:dyDescent="0.2">
      <c r="A153" s="138" t="s">
        <v>19</v>
      </c>
      <c r="B153" s="56">
        <v>11</v>
      </c>
      <c r="C153" s="56">
        <v>2</v>
      </c>
      <c r="D153" s="35" t="s">
        <v>82</v>
      </c>
      <c r="E153" s="53">
        <v>850</v>
      </c>
      <c r="F153" s="261">
        <v>20</v>
      </c>
      <c r="G153" s="261">
        <v>20</v>
      </c>
      <c r="H153" s="262">
        <v>20</v>
      </c>
    </row>
    <row r="154" spans="1:8" ht="15.75" x14ac:dyDescent="0.2">
      <c r="A154" s="37" t="s">
        <v>154</v>
      </c>
      <c r="B154" s="56">
        <v>11</v>
      </c>
      <c r="C154" s="56">
        <v>2</v>
      </c>
      <c r="D154" s="12" t="s">
        <v>98</v>
      </c>
      <c r="E154" s="57"/>
      <c r="F154" s="237">
        <f t="shared" ref="F154:H155" si="29">F155</f>
        <v>1736.7</v>
      </c>
      <c r="G154" s="237">
        <f t="shared" si="29"/>
        <v>0</v>
      </c>
      <c r="H154" s="237">
        <f t="shared" si="29"/>
        <v>0</v>
      </c>
    </row>
    <row r="155" spans="1:8" ht="63" x14ac:dyDescent="0.2">
      <c r="A155" s="136" t="s">
        <v>13</v>
      </c>
      <c r="B155" s="56">
        <v>11</v>
      </c>
      <c r="C155" s="56">
        <v>2</v>
      </c>
      <c r="D155" s="12" t="s">
        <v>98</v>
      </c>
      <c r="E155" s="57">
        <v>100</v>
      </c>
      <c r="F155" s="237">
        <f t="shared" si="29"/>
        <v>1736.7</v>
      </c>
      <c r="G155" s="237">
        <f t="shared" si="29"/>
        <v>0</v>
      </c>
      <c r="H155" s="238">
        <f t="shared" si="29"/>
        <v>0</v>
      </c>
    </row>
    <row r="156" spans="1:8" ht="15.75" x14ac:dyDescent="0.2">
      <c r="A156" s="116" t="s">
        <v>73</v>
      </c>
      <c r="B156" s="56">
        <v>11</v>
      </c>
      <c r="C156" s="56">
        <v>2</v>
      </c>
      <c r="D156" s="12" t="s">
        <v>98</v>
      </c>
      <c r="E156" s="57">
        <v>110</v>
      </c>
      <c r="F156" s="265">
        <v>1736.7</v>
      </c>
      <c r="G156" s="265">
        <v>0</v>
      </c>
      <c r="H156" s="266">
        <v>0</v>
      </c>
    </row>
    <row r="157" spans="1:8" ht="15.75" x14ac:dyDescent="0.2">
      <c r="A157" s="104" t="s">
        <v>84</v>
      </c>
      <c r="B157" s="16">
        <v>99</v>
      </c>
      <c r="C157" s="16"/>
      <c r="D157" s="45" t="s">
        <v>7</v>
      </c>
      <c r="E157" s="18" t="s">
        <v>7</v>
      </c>
      <c r="F157" s="153">
        <f t="shared" ref="F157:H161" si="30">F158</f>
        <v>0</v>
      </c>
      <c r="G157" s="153">
        <f t="shared" si="30"/>
        <v>252.8</v>
      </c>
      <c r="H157" s="19">
        <f t="shared" si="30"/>
        <v>465.2</v>
      </c>
    </row>
    <row r="158" spans="1:8" ht="15.75" x14ac:dyDescent="0.2">
      <c r="A158" s="136" t="s">
        <v>84</v>
      </c>
      <c r="B158" s="21">
        <v>99</v>
      </c>
      <c r="C158" s="21">
        <v>99</v>
      </c>
      <c r="D158" s="35"/>
      <c r="E158" s="23"/>
      <c r="F158" s="134">
        <f t="shared" si="30"/>
        <v>0</v>
      </c>
      <c r="G158" s="134">
        <f t="shared" si="30"/>
        <v>252.8</v>
      </c>
      <c r="H158" s="24">
        <f t="shared" si="30"/>
        <v>465.2</v>
      </c>
    </row>
    <row r="159" spans="1:8" ht="15.75" x14ac:dyDescent="0.2">
      <c r="A159" s="136" t="s">
        <v>9</v>
      </c>
      <c r="B159" s="21">
        <v>99</v>
      </c>
      <c r="C159" s="21">
        <v>99</v>
      </c>
      <c r="D159" s="35" t="s">
        <v>10</v>
      </c>
      <c r="E159" s="23"/>
      <c r="F159" s="134">
        <f t="shared" si="30"/>
        <v>0</v>
      </c>
      <c r="G159" s="134">
        <f t="shared" si="30"/>
        <v>252.8</v>
      </c>
      <c r="H159" s="24">
        <f t="shared" si="30"/>
        <v>465.2</v>
      </c>
    </row>
    <row r="160" spans="1:8" ht="15.75" x14ac:dyDescent="0.2">
      <c r="A160" s="136" t="s">
        <v>84</v>
      </c>
      <c r="B160" s="21">
        <v>99</v>
      </c>
      <c r="C160" s="21">
        <v>99</v>
      </c>
      <c r="D160" s="35" t="s">
        <v>146</v>
      </c>
      <c r="E160" s="23"/>
      <c r="F160" s="134">
        <f t="shared" si="30"/>
        <v>0</v>
      </c>
      <c r="G160" s="134">
        <f t="shared" si="30"/>
        <v>252.8</v>
      </c>
      <c r="H160" s="24">
        <f t="shared" si="30"/>
        <v>465.2</v>
      </c>
    </row>
    <row r="161" spans="1:8" ht="15.75" x14ac:dyDescent="0.2">
      <c r="A161" s="136" t="s">
        <v>84</v>
      </c>
      <c r="B161" s="21">
        <v>99</v>
      </c>
      <c r="C161" s="21">
        <v>99</v>
      </c>
      <c r="D161" s="35" t="s">
        <v>146</v>
      </c>
      <c r="E161" s="23">
        <v>900</v>
      </c>
      <c r="F161" s="134">
        <f t="shared" si="30"/>
        <v>0</v>
      </c>
      <c r="G161" s="134">
        <f t="shared" si="30"/>
        <v>252.8</v>
      </c>
      <c r="H161" s="24">
        <f t="shared" si="30"/>
        <v>465.2</v>
      </c>
    </row>
    <row r="162" spans="1:8" ht="15.75" x14ac:dyDescent="0.2">
      <c r="A162" s="136" t="s">
        <v>84</v>
      </c>
      <c r="B162" s="21">
        <v>99</v>
      </c>
      <c r="C162" s="21">
        <v>99</v>
      </c>
      <c r="D162" s="35" t="s">
        <v>146</v>
      </c>
      <c r="E162" s="23">
        <v>990</v>
      </c>
      <c r="F162" s="267">
        <v>0</v>
      </c>
      <c r="G162" s="267">
        <v>252.8</v>
      </c>
      <c r="H162" s="268">
        <v>465.2</v>
      </c>
    </row>
    <row r="163" spans="1:8" ht="15.75" x14ac:dyDescent="0.25">
      <c r="A163" s="65" t="s">
        <v>85</v>
      </c>
      <c r="B163" s="66"/>
      <c r="C163" s="66"/>
      <c r="D163" s="67"/>
      <c r="E163" s="68"/>
      <c r="F163" s="135">
        <f>F9+F60+F68+F74+F85+F118+F139+F145+F157</f>
        <v>24796.1</v>
      </c>
      <c r="G163" s="135">
        <f>G9+G60+G68+G74+G85+G118+G139+G145+G157</f>
        <v>10406.9</v>
      </c>
      <c r="H163" s="135">
        <f>H9+H60+H68+H74+H85+H118+H139+H145+H157</f>
        <v>9608.0000000000018</v>
      </c>
    </row>
    <row r="164" spans="1:8" s="279" customFormat="1" ht="15.75" hidden="1" x14ac:dyDescent="0.25">
      <c r="A164" s="273"/>
      <c r="B164" s="274"/>
      <c r="C164" s="274"/>
      <c r="D164" s="275"/>
      <c r="E164" s="276"/>
      <c r="F164" s="277">
        <f>22856.5-F163</f>
        <v>-1939.5999999999985</v>
      </c>
      <c r="G164" s="277">
        <f>10406.9-G163</f>
        <v>0</v>
      </c>
      <c r="H164" s="278">
        <f>9608-H163</f>
        <v>0</v>
      </c>
    </row>
    <row r="165" spans="1:8" ht="12" hidden="1" customHeight="1" x14ac:dyDescent="0.25">
      <c r="A165" s="74"/>
      <c r="B165" s="75"/>
      <c r="C165" s="75"/>
      <c r="D165" s="76"/>
      <c r="E165" s="77"/>
      <c r="F165" s="77"/>
      <c r="G165" s="77"/>
      <c r="H165" s="78"/>
    </row>
    <row r="166" spans="1:8" ht="12.75" customHeight="1" x14ac:dyDescent="0.25">
      <c r="A166" s="69"/>
      <c r="B166" s="75"/>
      <c r="C166" s="75"/>
      <c r="D166" s="79"/>
      <c r="E166" s="77"/>
      <c r="F166" s="77"/>
      <c r="G166" s="77"/>
      <c r="H166" s="78"/>
    </row>
    <row r="167" spans="1:8" ht="12.75" customHeight="1" x14ac:dyDescent="0.25">
      <c r="A167" s="69"/>
      <c r="B167" s="80"/>
      <c r="C167" s="80"/>
      <c r="D167" s="79"/>
      <c r="E167" s="77"/>
      <c r="F167" s="77"/>
      <c r="G167" s="77"/>
      <c r="H167" s="78"/>
    </row>
    <row r="168" spans="1:8" ht="12.75" customHeight="1" x14ac:dyDescent="0.2">
      <c r="A168" s="69"/>
      <c r="B168" s="81"/>
      <c r="C168" s="81"/>
      <c r="D168" s="78"/>
      <c r="E168" s="81"/>
      <c r="F168" s="81"/>
      <c r="G168" s="81"/>
      <c r="H168" s="81"/>
    </row>
    <row r="169" spans="1:8" ht="14.25" customHeight="1" x14ac:dyDescent="0.2">
      <c r="A169" s="69"/>
      <c r="B169" s="80"/>
      <c r="C169" s="80"/>
      <c r="D169" s="81"/>
      <c r="E169" s="77"/>
      <c r="F169" s="77"/>
      <c r="G169" s="77"/>
      <c r="H169" s="78"/>
    </row>
    <row r="170" spans="1:8" ht="15.75" x14ac:dyDescent="0.25">
      <c r="A170" s="70"/>
      <c r="B170" s="82"/>
      <c r="C170" s="82"/>
      <c r="D170" s="78"/>
      <c r="E170" s="82"/>
      <c r="F170" s="82"/>
      <c r="G170" s="82"/>
      <c r="H170" s="82"/>
    </row>
    <row r="171" spans="1:8" ht="15.75" x14ac:dyDescent="0.25">
      <c r="A171" s="83"/>
    </row>
    <row r="172" spans="1:8" ht="15.75" x14ac:dyDescent="0.25">
      <c r="A172" s="83"/>
    </row>
    <row r="173" spans="1:8" ht="15" x14ac:dyDescent="0.2">
      <c r="A173" s="84"/>
    </row>
    <row r="174" spans="1:8" ht="15" x14ac:dyDescent="0.2">
      <c r="A174" s="85"/>
    </row>
    <row r="175" spans="1:8" ht="15" x14ac:dyDescent="0.2">
      <c r="A175" s="84"/>
    </row>
  </sheetData>
  <autoFilter ref="A8:H164"/>
  <mergeCells count="10">
    <mergeCell ref="E1:H1"/>
    <mergeCell ref="A5:H5"/>
    <mergeCell ref="F2:H2"/>
    <mergeCell ref="F7:H7"/>
    <mergeCell ref="A7:A8"/>
    <mergeCell ref="B7:B8"/>
    <mergeCell ref="C7:C8"/>
    <mergeCell ref="D7:D8"/>
    <mergeCell ref="E7:E8"/>
    <mergeCell ref="F3:H3"/>
  </mergeCells>
  <printOptions horizontalCentered="1"/>
  <pageMargins left="0.78740157480314965" right="0.19685039370078741" top="0" bottom="0" header="0.51181102362204722" footer="0.51181102362204722"/>
  <pageSetup paperSize="9" scale="67" fitToHeight="4" orientation="portrait" r:id="rId1"/>
  <headerFooter alignWithMargins="0"/>
  <ignoredErrors>
    <ignoredError sqref="H50 F50:G50 H63 F63:G63" formula="1"/>
    <ignoredError sqref="H76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0"/>
  <sheetViews>
    <sheetView showGridLines="0" view="pageBreakPreview" topLeftCell="A121" zoomScale="90" zoomScaleNormal="100" zoomScaleSheetLayoutView="90" workbookViewId="0">
      <selection activeCell="F128" sqref="F128:H128"/>
    </sheetView>
  </sheetViews>
  <sheetFormatPr defaultColWidth="9.140625" defaultRowHeight="12.75" x14ac:dyDescent="0.2"/>
  <cols>
    <col min="1" max="1" width="62.5703125" style="2" customWidth="1"/>
    <col min="2" max="2" width="16" style="106" customWidth="1"/>
    <col min="3" max="3" width="6.42578125" style="2" customWidth="1"/>
    <col min="4" max="4" width="5" style="2" customWidth="1"/>
    <col min="5" max="5" width="6" style="2" customWidth="1"/>
    <col min="6" max="6" width="11.5703125" style="2" customWidth="1"/>
    <col min="7" max="7" width="11.28515625" style="2" customWidth="1"/>
    <col min="8" max="8" width="13.85546875" style="2" customWidth="1"/>
    <col min="9" max="245" width="9.140625" style="2" customWidth="1"/>
    <col min="246" max="16384" width="9.140625" style="2"/>
  </cols>
  <sheetData>
    <row r="1" spans="1:9" x14ac:dyDescent="0.2">
      <c r="A1" s="269"/>
      <c r="B1" s="271"/>
      <c r="C1" s="269"/>
      <c r="D1" s="269"/>
      <c r="E1" s="291" t="s">
        <v>143</v>
      </c>
      <c r="F1" s="291"/>
      <c r="G1" s="291"/>
      <c r="H1" s="291"/>
    </row>
    <row r="2" spans="1:9" ht="39.75" customHeight="1" x14ac:dyDescent="0.25">
      <c r="A2" s="269"/>
      <c r="B2" s="271"/>
      <c r="C2" s="285"/>
      <c r="D2" s="289"/>
      <c r="E2" s="289"/>
      <c r="F2" s="293" t="s">
        <v>147</v>
      </c>
      <c r="G2" s="304"/>
      <c r="H2" s="304"/>
    </row>
    <row r="3" spans="1:9" ht="15" x14ac:dyDescent="0.25">
      <c r="A3" s="269"/>
      <c r="B3" s="271"/>
      <c r="C3" s="269"/>
      <c r="D3" s="284"/>
      <c r="E3" s="284"/>
      <c r="F3" s="291" t="s">
        <v>166</v>
      </c>
      <c r="G3" s="299"/>
      <c r="H3" s="299"/>
    </row>
    <row r="4" spans="1:9" x14ac:dyDescent="0.2">
      <c r="A4" s="269"/>
      <c r="B4" s="271"/>
      <c r="C4" s="269"/>
      <c r="D4" s="269"/>
      <c r="E4" s="269"/>
      <c r="F4" s="269"/>
      <c r="G4" s="269"/>
      <c r="H4" s="269"/>
    </row>
    <row r="5" spans="1:9" ht="50.25" customHeight="1" x14ac:dyDescent="0.2">
      <c r="A5" s="292" t="s">
        <v>144</v>
      </c>
      <c r="B5" s="300"/>
      <c r="C5" s="300"/>
      <c r="D5" s="300"/>
      <c r="E5" s="300"/>
      <c r="F5" s="300"/>
      <c r="G5" s="300"/>
      <c r="H5" s="300"/>
    </row>
    <row r="6" spans="1:9" ht="15" customHeight="1" x14ac:dyDescent="0.2">
      <c r="A6" s="107"/>
      <c r="B6" s="86"/>
      <c r="C6" s="107"/>
      <c r="D6" s="107"/>
      <c r="E6" s="107"/>
      <c r="F6" s="107"/>
      <c r="G6" s="107"/>
      <c r="H6" s="272" t="s">
        <v>88</v>
      </c>
    </row>
    <row r="7" spans="1:9" ht="21.75" customHeight="1" x14ac:dyDescent="0.2">
      <c r="A7" s="305" t="s">
        <v>0</v>
      </c>
      <c r="B7" s="305" t="s">
        <v>3</v>
      </c>
      <c r="C7" s="305" t="s">
        <v>4</v>
      </c>
      <c r="D7" s="305" t="s">
        <v>1</v>
      </c>
      <c r="E7" s="305" t="s">
        <v>2</v>
      </c>
      <c r="F7" s="301" t="s">
        <v>5</v>
      </c>
      <c r="G7" s="302"/>
      <c r="H7" s="303"/>
    </row>
    <row r="8" spans="1:9" ht="21.75" customHeight="1" x14ac:dyDescent="0.2">
      <c r="A8" s="306"/>
      <c r="B8" s="307"/>
      <c r="C8" s="307"/>
      <c r="D8" s="307"/>
      <c r="E8" s="307"/>
      <c r="F8" s="286" t="s">
        <v>96</v>
      </c>
      <c r="G8" s="286" t="s">
        <v>133</v>
      </c>
      <c r="H8" s="286" t="s">
        <v>139</v>
      </c>
    </row>
    <row r="9" spans="1:9" s="93" customFormat="1" ht="63" x14ac:dyDescent="0.2">
      <c r="A9" s="290" t="s">
        <v>115</v>
      </c>
      <c r="B9" s="6" t="s">
        <v>42</v>
      </c>
      <c r="C9" s="98" t="s">
        <v>7</v>
      </c>
      <c r="D9" s="99"/>
      <c r="E9" s="100"/>
      <c r="F9" s="252">
        <f>'Приложение 3'!F70</f>
        <v>100.3</v>
      </c>
      <c r="G9" s="252">
        <f>'Приложение 3'!G70</f>
        <v>100</v>
      </c>
      <c r="H9" s="252">
        <f>'Приложение 3'!H70</f>
        <v>50</v>
      </c>
      <c r="I9" s="92"/>
    </row>
    <row r="10" spans="1:9" s="93" customFormat="1" ht="63" x14ac:dyDescent="0.2">
      <c r="A10" s="104" t="s">
        <v>43</v>
      </c>
      <c r="B10" s="6" t="s">
        <v>44</v>
      </c>
      <c r="C10" s="98" t="s">
        <v>7</v>
      </c>
      <c r="D10" s="99"/>
      <c r="E10" s="100"/>
      <c r="F10" s="252">
        <f>'Приложение 3'!F71</f>
        <v>100.3</v>
      </c>
      <c r="G10" s="252">
        <f>'Приложение 3'!G71</f>
        <v>100</v>
      </c>
      <c r="H10" s="252">
        <f>'Приложение 3'!H71</f>
        <v>50</v>
      </c>
      <c r="I10" s="92"/>
    </row>
    <row r="11" spans="1:9" s="93" customFormat="1" ht="31.5" x14ac:dyDescent="0.2">
      <c r="A11" s="136" t="s">
        <v>93</v>
      </c>
      <c r="B11" s="12" t="s">
        <v>44</v>
      </c>
      <c r="C11" s="88">
        <v>200</v>
      </c>
      <c r="D11" s="89"/>
      <c r="E11" s="90"/>
      <c r="F11" s="151">
        <f>F12</f>
        <v>100.3</v>
      </c>
      <c r="G11" s="151">
        <f>G12</f>
        <v>100</v>
      </c>
      <c r="H11" s="91">
        <f>H12</f>
        <v>50</v>
      </c>
      <c r="I11" s="92"/>
    </row>
    <row r="12" spans="1:9" s="93" customFormat="1" ht="31.5" x14ac:dyDescent="0.2">
      <c r="A12" s="136" t="s">
        <v>17</v>
      </c>
      <c r="B12" s="22" t="s">
        <v>44</v>
      </c>
      <c r="C12" s="94">
        <v>240</v>
      </c>
      <c r="D12" s="95">
        <v>3</v>
      </c>
      <c r="E12" s="96">
        <v>10</v>
      </c>
      <c r="F12" s="152">
        <f>'Приложение 3'!F73</f>
        <v>100.3</v>
      </c>
      <c r="G12" s="152">
        <f>'Приложение 3'!G73</f>
        <v>100</v>
      </c>
      <c r="H12" s="97">
        <f>'Приложение 3'!H73</f>
        <v>50</v>
      </c>
      <c r="I12" s="92"/>
    </row>
    <row r="13" spans="1:9" s="102" customFormat="1" ht="31.5" x14ac:dyDescent="0.2">
      <c r="A13" s="104" t="s">
        <v>116</v>
      </c>
      <c r="B13" s="17" t="s">
        <v>48</v>
      </c>
      <c r="C13" s="18"/>
      <c r="D13" s="15"/>
      <c r="E13" s="16"/>
      <c r="F13" s="153">
        <f>F14+F18</f>
        <v>1789.5</v>
      </c>
      <c r="G13" s="153">
        <f>G14+G18</f>
        <v>1082.2</v>
      </c>
      <c r="H13" s="153">
        <f>H14+H18</f>
        <v>1141</v>
      </c>
      <c r="I13" s="101"/>
    </row>
    <row r="14" spans="1:9" s="102" customFormat="1" ht="47.25" x14ac:dyDescent="0.2">
      <c r="A14" s="104" t="s">
        <v>101</v>
      </c>
      <c r="B14" s="17" t="s">
        <v>49</v>
      </c>
      <c r="C14" s="18"/>
      <c r="D14" s="15"/>
      <c r="E14" s="16"/>
      <c r="F14" s="153">
        <f t="shared" ref="F14:H16" si="0">F15</f>
        <v>1020.6</v>
      </c>
      <c r="G14" s="153">
        <f t="shared" si="0"/>
        <v>987.2</v>
      </c>
      <c r="H14" s="19">
        <f t="shared" si="0"/>
        <v>1046</v>
      </c>
      <c r="I14" s="101"/>
    </row>
    <row r="15" spans="1:9" s="102" customFormat="1" ht="47.25" x14ac:dyDescent="0.2">
      <c r="A15" s="104" t="s">
        <v>102</v>
      </c>
      <c r="B15" s="6" t="s">
        <v>50</v>
      </c>
      <c r="C15" s="18"/>
      <c r="D15" s="4"/>
      <c r="E15" s="5"/>
      <c r="F15" s="154">
        <f t="shared" si="0"/>
        <v>1020.6</v>
      </c>
      <c r="G15" s="154">
        <f t="shared" si="0"/>
        <v>987.2</v>
      </c>
      <c r="H15" s="8">
        <f t="shared" si="0"/>
        <v>1046</v>
      </c>
      <c r="I15" s="101"/>
    </row>
    <row r="16" spans="1:9" ht="31.5" x14ac:dyDescent="0.2">
      <c r="A16" s="136" t="s">
        <v>93</v>
      </c>
      <c r="B16" s="12" t="s">
        <v>50</v>
      </c>
      <c r="C16" s="13">
        <v>200</v>
      </c>
      <c r="D16" s="10"/>
      <c r="E16" s="11"/>
      <c r="F16" s="155">
        <f t="shared" si="0"/>
        <v>1020.6</v>
      </c>
      <c r="G16" s="155">
        <f t="shared" si="0"/>
        <v>987.2</v>
      </c>
      <c r="H16" s="14">
        <f t="shared" si="0"/>
        <v>1046</v>
      </c>
      <c r="I16" s="9"/>
    </row>
    <row r="17" spans="1:9" ht="31.5" x14ac:dyDescent="0.2">
      <c r="A17" s="136" t="s">
        <v>17</v>
      </c>
      <c r="B17" s="12" t="s">
        <v>50</v>
      </c>
      <c r="C17" s="13">
        <v>240</v>
      </c>
      <c r="D17" s="10">
        <v>4</v>
      </c>
      <c r="E17" s="11">
        <v>9</v>
      </c>
      <c r="F17" s="155">
        <f>'Приложение 3'!F80</f>
        <v>1020.6</v>
      </c>
      <c r="G17" s="155">
        <f>'Приложение 3'!G80</f>
        <v>987.2</v>
      </c>
      <c r="H17" s="14">
        <f>'Приложение 3'!H80</f>
        <v>1046</v>
      </c>
      <c r="I17" s="9"/>
    </row>
    <row r="18" spans="1:9" s="102" customFormat="1" ht="47.25" x14ac:dyDescent="0.2">
      <c r="A18" s="104" t="s">
        <v>103</v>
      </c>
      <c r="B18" s="6" t="s">
        <v>51</v>
      </c>
      <c r="C18" s="7"/>
      <c r="D18" s="4"/>
      <c r="E18" s="5"/>
      <c r="F18" s="154">
        <f t="shared" ref="F18:H20" si="1">F19</f>
        <v>768.9</v>
      </c>
      <c r="G18" s="154">
        <f t="shared" si="1"/>
        <v>95</v>
      </c>
      <c r="H18" s="8">
        <f t="shared" si="1"/>
        <v>95</v>
      </c>
      <c r="I18" s="101"/>
    </row>
    <row r="19" spans="1:9" s="102" customFormat="1" ht="47.25" x14ac:dyDescent="0.2">
      <c r="A19" s="104" t="s">
        <v>104</v>
      </c>
      <c r="B19" s="103" t="s">
        <v>52</v>
      </c>
      <c r="C19" s="7"/>
      <c r="D19" s="4"/>
      <c r="E19" s="5"/>
      <c r="F19" s="154">
        <f t="shared" si="1"/>
        <v>768.9</v>
      </c>
      <c r="G19" s="154">
        <f t="shared" si="1"/>
        <v>95</v>
      </c>
      <c r="H19" s="8">
        <f t="shared" si="1"/>
        <v>95</v>
      </c>
      <c r="I19" s="101"/>
    </row>
    <row r="20" spans="1:9" ht="31.5" x14ac:dyDescent="0.2">
      <c r="A20" s="136" t="s">
        <v>93</v>
      </c>
      <c r="B20" s="27" t="s">
        <v>52</v>
      </c>
      <c r="C20" s="23">
        <v>200</v>
      </c>
      <c r="D20" s="20"/>
      <c r="E20" s="21"/>
      <c r="F20" s="134">
        <f t="shared" si="1"/>
        <v>768.9</v>
      </c>
      <c r="G20" s="134">
        <f t="shared" si="1"/>
        <v>95</v>
      </c>
      <c r="H20" s="24">
        <f t="shared" si="1"/>
        <v>95</v>
      </c>
      <c r="I20" s="9"/>
    </row>
    <row r="21" spans="1:9" ht="31.5" x14ac:dyDescent="0.2">
      <c r="A21" s="136" t="s">
        <v>17</v>
      </c>
      <c r="B21" s="87" t="s">
        <v>52</v>
      </c>
      <c r="C21" s="23">
        <v>240</v>
      </c>
      <c r="D21" s="20">
        <v>4</v>
      </c>
      <c r="E21" s="21">
        <v>9</v>
      </c>
      <c r="F21" s="134">
        <f>'Приложение 3'!F84</f>
        <v>768.9</v>
      </c>
      <c r="G21" s="134">
        <f>'Приложение 3'!G84</f>
        <v>95</v>
      </c>
      <c r="H21" s="24">
        <f>'Приложение 3'!H84</f>
        <v>95</v>
      </c>
      <c r="I21" s="9"/>
    </row>
    <row r="22" spans="1:9" s="102" customFormat="1" ht="31.5" x14ac:dyDescent="0.2">
      <c r="A22" s="104" t="s">
        <v>117</v>
      </c>
      <c r="B22" s="6" t="s">
        <v>60</v>
      </c>
      <c r="C22" s="18" t="s">
        <v>7</v>
      </c>
      <c r="D22" s="15"/>
      <c r="E22" s="16"/>
      <c r="F22" s="153">
        <f>F23+F36+F40+F44</f>
        <v>1145.5999999999999</v>
      </c>
      <c r="G22" s="153">
        <f>G23+G36+G40+G44</f>
        <v>50</v>
      </c>
      <c r="H22" s="19">
        <f>H23+H36+H40+H44</f>
        <v>50</v>
      </c>
      <c r="I22" s="101"/>
    </row>
    <row r="23" spans="1:9" s="102" customFormat="1" ht="47.25" x14ac:dyDescent="0.2">
      <c r="A23" s="104" t="s">
        <v>118</v>
      </c>
      <c r="B23" s="6" t="s">
        <v>61</v>
      </c>
      <c r="C23" s="33"/>
      <c r="D23" s="4"/>
      <c r="E23" s="5"/>
      <c r="F23" s="154">
        <f>F24+F27+F30+F33</f>
        <v>1035.0999999999999</v>
      </c>
      <c r="G23" s="154">
        <f>G24+G27+G30+G33</f>
        <v>30</v>
      </c>
      <c r="H23" s="154">
        <f>H24+H27+H30+H33</f>
        <v>30</v>
      </c>
      <c r="I23" s="101"/>
    </row>
    <row r="24" spans="1:9" s="102" customFormat="1" ht="47.25" x14ac:dyDescent="0.2">
      <c r="A24" s="104" t="s">
        <v>119</v>
      </c>
      <c r="B24" s="6" t="s">
        <v>62</v>
      </c>
      <c r="C24" s="18"/>
      <c r="D24" s="15"/>
      <c r="E24" s="16"/>
      <c r="F24" s="153">
        <f t="shared" ref="F24:H25" si="2">F25</f>
        <v>415</v>
      </c>
      <c r="G24" s="153">
        <f t="shared" si="2"/>
        <v>30</v>
      </c>
      <c r="H24" s="19">
        <f t="shared" si="2"/>
        <v>30</v>
      </c>
      <c r="I24" s="101"/>
    </row>
    <row r="25" spans="1:9" ht="31.5" x14ac:dyDescent="0.2">
      <c r="A25" s="136" t="s">
        <v>93</v>
      </c>
      <c r="B25" s="12" t="s">
        <v>62</v>
      </c>
      <c r="C25" s="13">
        <v>200</v>
      </c>
      <c r="D25" s="10"/>
      <c r="E25" s="11"/>
      <c r="F25" s="155">
        <f t="shared" si="2"/>
        <v>415</v>
      </c>
      <c r="G25" s="155">
        <f t="shared" si="2"/>
        <v>30</v>
      </c>
      <c r="H25" s="14">
        <f t="shared" si="2"/>
        <v>30</v>
      </c>
      <c r="I25" s="9"/>
    </row>
    <row r="26" spans="1:9" ht="31.5" x14ac:dyDescent="0.2">
      <c r="A26" s="136" t="s">
        <v>17</v>
      </c>
      <c r="B26" s="35" t="s">
        <v>62</v>
      </c>
      <c r="C26" s="23">
        <v>240</v>
      </c>
      <c r="D26" s="21">
        <v>5</v>
      </c>
      <c r="E26" s="21">
        <v>3</v>
      </c>
      <c r="F26" s="134">
        <f>'Приложение 3'!F96</f>
        <v>415</v>
      </c>
      <c r="G26" s="134">
        <f>'Приложение 3'!G96</f>
        <v>30</v>
      </c>
      <c r="H26" s="24">
        <f>'Приложение 3'!H96</f>
        <v>30</v>
      </c>
      <c r="I26" s="9"/>
    </row>
    <row r="27" spans="1:9" ht="18.75" x14ac:dyDescent="0.2">
      <c r="A27" s="281" t="s">
        <v>157</v>
      </c>
      <c r="B27" s="45" t="s">
        <v>148</v>
      </c>
      <c r="C27" s="18"/>
      <c r="D27" s="16"/>
      <c r="E27" s="16"/>
      <c r="F27" s="153">
        <f>F28</f>
        <v>298.3</v>
      </c>
      <c r="G27" s="153">
        <f t="shared" ref="G27:H31" si="3">G28</f>
        <v>0</v>
      </c>
      <c r="H27" s="153">
        <f t="shared" si="3"/>
        <v>0</v>
      </c>
      <c r="I27" s="9"/>
    </row>
    <row r="28" spans="1:9" ht="31.5" x14ac:dyDescent="0.2">
      <c r="A28" s="249" t="s">
        <v>93</v>
      </c>
      <c r="B28" s="35" t="s">
        <v>148</v>
      </c>
      <c r="C28" s="23">
        <v>200</v>
      </c>
      <c r="D28" s="21"/>
      <c r="E28" s="21"/>
      <c r="F28" s="134">
        <f>F29</f>
        <v>298.3</v>
      </c>
      <c r="G28" s="134">
        <f t="shared" si="3"/>
        <v>0</v>
      </c>
      <c r="H28" s="134">
        <f t="shared" si="3"/>
        <v>0</v>
      </c>
      <c r="I28" s="9"/>
    </row>
    <row r="29" spans="1:9" ht="31.5" x14ac:dyDescent="0.2">
      <c r="A29" s="249" t="s">
        <v>17</v>
      </c>
      <c r="B29" s="35" t="s">
        <v>148</v>
      </c>
      <c r="C29" s="23">
        <v>240</v>
      </c>
      <c r="D29" s="21">
        <v>5</v>
      </c>
      <c r="E29" s="21">
        <v>3</v>
      </c>
      <c r="F29" s="134">
        <f>'Приложение 3'!F99</f>
        <v>298.3</v>
      </c>
      <c r="G29" s="134">
        <f>'Приложение 3'!G99</f>
        <v>0</v>
      </c>
      <c r="H29" s="134">
        <f>'Приложение 3'!H99</f>
        <v>0</v>
      </c>
      <c r="I29" s="9"/>
    </row>
    <row r="30" spans="1:9" ht="18.75" x14ac:dyDescent="0.2">
      <c r="A30" s="104" t="s">
        <v>154</v>
      </c>
      <c r="B30" s="45" t="s">
        <v>164</v>
      </c>
      <c r="C30" s="23"/>
      <c r="D30" s="21"/>
      <c r="E30" s="21"/>
      <c r="F30" s="153">
        <f>F31</f>
        <v>200</v>
      </c>
      <c r="G30" s="153">
        <f t="shared" si="3"/>
        <v>0</v>
      </c>
      <c r="H30" s="153">
        <f t="shared" si="3"/>
        <v>0</v>
      </c>
      <c r="I30" s="9"/>
    </row>
    <row r="31" spans="1:9" ht="31.5" x14ac:dyDescent="0.2">
      <c r="A31" s="249" t="s">
        <v>93</v>
      </c>
      <c r="B31" s="35" t="s">
        <v>164</v>
      </c>
      <c r="C31" s="23">
        <v>200</v>
      </c>
      <c r="D31" s="21"/>
      <c r="E31" s="21"/>
      <c r="F31" s="134">
        <f>F32</f>
        <v>200</v>
      </c>
      <c r="G31" s="134">
        <f t="shared" si="3"/>
        <v>0</v>
      </c>
      <c r="H31" s="134">
        <f t="shared" si="3"/>
        <v>0</v>
      </c>
      <c r="I31" s="9"/>
    </row>
    <row r="32" spans="1:9" ht="31.5" x14ac:dyDescent="0.2">
      <c r="A32" s="249" t="s">
        <v>17</v>
      </c>
      <c r="B32" s="35" t="s">
        <v>164</v>
      </c>
      <c r="C32" s="23">
        <v>240</v>
      </c>
      <c r="D32" s="21">
        <v>5</v>
      </c>
      <c r="E32" s="21">
        <v>3</v>
      </c>
      <c r="F32" s="134">
        <f>'Приложение 3'!F102</f>
        <v>200</v>
      </c>
      <c r="G32" s="134">
        <f>'Приложение 3'!G102</f>
        <v>0</v>
      </c>
      <c r="H32" s="134">
        <f>'Приложение 3'!H102</f>
        <v>0</v>
      </c>
      <c r="I32" s="9"/>
    </row>
    <row r="33" spans="1:9" ht="18.75" x14ac:dyDescent="0.2">
      <c r="A33" s="281" t="s">
        <v>158</v>
      </c>
      <c r="B33" s="45" t="s">
        <v>149</v>
      </c>
      <c r="C33" s="18"/>
      <c r="D33" s="16"/>
      <c r="E33" s="16"/>
      <c r="F33" s="153">
        <f t="shared" ref="F33:H34" si="4">F34</f>
        <v>121.8</v>
      </c>
      <c r="G33" s="153">
        <f t="shared" si="4"/>
        <v>0</v>
      </c>
      <c r="H33" s="153">
        <f t="shared" si="4"/>
        <v>0</v>
      </c>
      <c r="I33" s="9"/>
    </row>
    <row r="34" spans="1:9" ht="31.5" x14ac:dyDescent="0.2">
      <c r="A34" s="249" t="s">
        <v>93</v>
      </c>
      <c r="B34" s="35" t="s">
        <v>149</v>
      </c>
      <c r="C34" s="23">
        <v>200</v>
      </c>
      <c r="D34" s="21"/>
      <c r="E34" s="21"/>
      <c r="F34" s="134">
        <f t="shared" si="4"/>
        <v>121.8</v>
      </c>
      <c r="G34" s="134">
        <f t="shared" si="4"/>
        <v>0</v>
      </c>
      <c r="H34" s="134">
        <f t="shared" si="4"/>
        <v>0</v>
      </c>
      <c r="I34" s="9"/>
    </row>
    <row r="35" spans="1:9" ht="31.5" x14ac:dyDescent="0.2">
      <c r="A35" s="249" t="s">
        <v>17</v>
      </c>
      <c r="B35" s="35" t="s">
        <v>149</v>
      </c>
      <c r="C35" s="23">
        <v>240</v>
      </c>
      <c r="D35" s="21">
        <v>5</v>
      </c>
      <c r="E35" s="21">
        <v>3</v>
      </c>
      <c r="F35" s="134">
        <f>'Приложение 3'!F105</f>
        <v>121.8</v>
      </c>
      <c r="G35" s="134">
        <f>'Приложение 3'!G105</f>
        <v>0</v>
      </c>
      <c r="H35" s="134">
        <f>'Приложение 3'!H105</f>
        <v>0</v>
      </c>
      <c r="I35" s="9"/>
    </row>
    <row r="36" spans="1:9" s="102" customFormat="1" ht="41.25" hidden="1" customHeight="1" x14ac:dyDescent="0.2">
      <c r="A36" s="104" t="s">
        <v>120</v>
      </c>
      <c r="B36" s="6" t="s">
        <v>63</v>
      </c>
      <c r="C36" s="18"/>
      <c r="D36" s="4"/>
      <c r="E36" s="5"/>
      <c r="F36" s="154">
        <f t="shared" ref="F36:H38" si="5">F37</f>
        <v>0</v>
      </c>
      <c r="G36" s="154">
        <f t="shared" si="5"/>
        <v>0</v>
      </c>
      <c r="H36" s="19">
        <f t="shared" si="5"/>
        <v>0</v>
      </c>
      <c r="I36" s="101"/>
    </row>
    <row r="37" spans="1:9" s="102" customFormat="1" ht="47.25" hidden="1" x14ac:dyDescent="0.2">
      <c r="A37" s="104" t="s">
        <v>121</v>
      </c>
      <c r="B37" s="6" t="s">
        <v>64</v>
      </c>
      <c r="C37" s="33"/>
      <c r="D37" s="4"/>
      <c r="E37" s="5"/>
      <c r="F37" s="154">
        <f t="shared" si="5"/>
        <v>0</v>
      </c>
      <c r="G37" s="154">
        <f t="shared" si="5"/>
        <v>0</v>
      </c>
      <c r="H37" s="19">
        <f t="shared" si="5"/>
        <v>0</v>
      </c>
      <c r="I37" s="101"/>
    </row>
    <row r="38" spans="1:9" ht="31.5" hidden="1" x14ac:dyDescent="0.2">
      <c r="A38" s="136" t="s">
        <v>93</v>
      </c>
      <c r="B38" s="12" t="s">
        <v>64</v>
      </c>
      <c r="C38" s="23">
        <v>200</v>
      </c>
      <c r="D38" s="10"/>
      <c r="E38" s="11"/>
      <c r="F38" s="155">
        <f t="shared" si="5"/>
        <v>0</v>
      </c>
      <c r="G38" s="155">
        <f t="shared" si="5"/>
        <v>0</v>
      </c>
      <c r="H38" s="24">
        <f t="shared" si="5"/>
        <v>0</v>
      </c>
      <c r="I38" s="9"/>
    </row>
    <row r="39" spans="1:9" ht="31.5" hidden="1" x14ac:dyDescent="0.2">
      <c r="A39" s="136" t="s">
        <v>17</v>
      </c>
      <c r="B39" s="12" t="s">
        <v>64</v>
      </c>
      <c r="C39" s="13">
        <v>240</v>
      </c>
      <c r="D39" s="10">
        <v>5</v>
      </c>
      <c r="E39" s="11">
        <v>3</v>
      </c>
      <c r="F39" s="155"/>
      <c r="G39" s="155"/>
      <c r="H39" s="24"/>
      <c r="I39" s="9"/>
    </row>
    <row r="40" spans="1:9" s="102" customFormat="1" ht="47.25" x14ac:dyDescent="0.2">
      <c r="A40" s="104" t="s">
        <v>122</v>
      </c>
      <c r="B40" s="6" t="s">
        <v>65</v>
      </c>
      <c r="C40" s="18"/>
      <c r="D40" s="4"/>
      <c r="E40" s="5"/>
      <c r="F40" s="154">
        <f>F41</f>
        <v>50</v>
      </c>
      <c r="G40" s="154">
        <f>G41</f>
        <v>10</v>
      </c>
      <c r="H40" s="19">
        <f>H41</f>
        <v>10</v>
      </c>
      <c r="I40" s="101"/>
    </row>
    <row r="41" spans="1:9" s="102" customFormat="1" ht="47.25" x14ac:dyDescent="0.2">
      <c r="A41" s="104" t="s">
        <v>122</v>
      </c>
      <c r="B41" s="6" t="s">
        <v>66</v>
      </c>
      <c r="C41" s="18"/>
      <c r="D41" s="4"/>
      <c r="E41" s="5"/>
      <c r="F41" s="154">
        <f t="shared" ref="F41:H42" si="6">F42</f>
        <v>50</v>
      </c>
      <c r="G41" s="154">
        <f t="shared" si="6"/>
        <v>10</v>
      </c>
      <c r="H41" s="19">
        <f t="shared" si="6"/>
        <v>10</v>
      </c>
      <c r="I41" s="101"/>
    </row>
    <row r="42" spans="1:9" ht="31.5" x14ac:dyDescent="0.2">
      <c r="A42" s="136" t="s">
        <v>93</v>
      </c>
      <c r="B42" s="12" t="s">
        <v>66</v>
      </c>
      <c r="C42" s="28">
        <v>200</v>
      </c>
      <c r="D42" s="10"/>
      <c r="E42" s="11"/>
      <c r="F42" s="155">
        <f t="shared" si="6"/>
        <v>50</v>
      </c>
      <c r="G42" s="155">
        <f t="shared" si="6"/>
        <v>10</v>
      </c>
      <c r="H42" s="24">
        <f t="shared" si="6"/>
        <v>10</v>
      </c>
      <c r="I42" s="9"/>
    </row>
    <row r="43" spans="1:9" ht="31.5" x14ac:dyDescent="0.2">
      <c r="A43" s="136" t="s">
        <v>17</v>
      </c>
      <c r="B43" s="12" t="s">
        <v>66</v>
      </c>
      <c r="C43" s="23">
        <v>240</v>
      </c>
      <c r="D43" s="10">
        <v>5</v>
      </c>
      <c r="E43" s="11">
        <v>3</v>
      </c>
      <c r="F43" s="155">
        <f>'Приложение 3'!F113</f>
        <v>50</v>
      </c>
      <c r="G43" s="155">
        <f>'Приложение 3'!G113</f>
        <v>10</v>
      </c>
      <c r="H43" s="24">
        <f>'Приложение 3'!H113</f>
        <v>10</v>
      </c>
      <c r="I43" s="9"/>
    </row>
    <row r="44" spans="1:9" s="102" customFormat="1" ht="63" x14ac:dyDescent="0.2">
      <c r="A44" s="104" t="s">
        <v>123</v>
      </c>
      <c r="B44" s="6" t="s">
        <v>67</v>
      </c>
      <c r="C44" s="18"/>
      <c r="D44" s="4"/>
      <c r="E44" s="5"/>
      <c r="F44" s="154">
        <f t="shared" ref="F44:H46" si="7">F45</f>
        <v>60.5</v>
      </c>
      <c r="G44" s="154">
        <f t="shared" si="7"/>
        <v>10</v>
      </c>
      <c r="H44" s="19">
        <f t="shared" si="7"/>
        <v>10</v>
      </c>
      <c r="I44" s="101"/>
    </row>
    <row r="45" spans="1:9" s="102" customFormat="1" ht="63" x14ac:dyDescent="0.2">
      <c r="A45" s="104" t="s">
        <v>124</v>
      </c>
      <c r="B45" s="6" t="s">
        <v>68</v>
      </c>
      <c r="C45" s="18"/>
      <c r="D45" s="4"/>
      <c r="E45" s="5"/>
      <c r="F45" s="154">
        <f t="shared" si="7"/>
        <v>60.5</v>
      </c>
      <c r="G45" s="154">
        <f t="shared" si="7"/>
        <v>10</v>
      </c>
      <c r="H45" s="19">
        <f t="shared" si="7"/>
        <v>10</v>
      </c>
      <c r="I45" s="101"/>
    </row>
    <row r="46" spans="1:9" ht="31.5" x14ac:dyDescent="0.2">
      <c r="A46" s="136" t="s">
        <v>93</v>
      </c>
      <c r="B46" s="12" t="s">
        <v>68</v>
      </c>
      <c r="C46" s="23">
        <v>200</v>
      </c>
      <c r="D46" s="10"/>
      <c r="E46" s="11"/>
      <c r="F46" s="155">
        <f t="shared" si="7"/>
        <v>60.5</v>
      </c>
      <c r="G46" s="155">
        <f t="shared" si="7"/>
        <v>10</v>
      </c>
      <c r="H46" s="24">
        <f t="shared" si="7"/>
        <v>10</v>
      </c>
      <c r="I46" s="9"/>
    </row>
    <row r="47" spans="1:9" ht="31.5" x14ac:dyDescent="0.2">
      <c r="A47" s="136" t="s">
        <v>17</v>
      </c>
      <c r="B47" s="12" t="s">
        <v>68</v>
      </c>
      <c r="C47" s="23">
        <v>240</v>
      </c>
      <c r="D47" s="10">
        <v>5</v>
      </c>
      <c r="E47" s="11">
        <v>3</v>
      </c>
      <c r="F47" s="155">
        <f>'Приложение 3'!F117</f>
        <v>60.5</v>
      </c>
      <c r="G47" s="155">
        <f>'Приложение 3'!G117</f>
        <v>10</v>
      </c>
      <c r="H47" s="24">
        <f>'Приложение 3'!H117</f>
        <v>10</v>
      </c>
      <c r="I47" s="9"/>
    </row>
    <row r="48" spans="1:9" s="102" customFormat="1" ht="47.25" x14ac:dyDescent="0.2">
      <c r="A48" s="104" t="s">
        <v>125</v>
      </c>
      <c r="B48" s="6" t="s">
        <v>71</v>
      </c>
      <c r="C48" s="7" t="s">
        <v>7</v>
      </c>
      <c r="D48" s="4"/>
      <c r="E48" s="5"/>
      <c r="F48" s="154">
        <f>F49+F56+F61+F64</f>
        <v>5813.4</v>
      </c>
      <c r="G48" s="154">
        <f>G49+G56</f>
        <v>1772.6</v>
      </c>
      <c r="H48" s="154">
        <f>H49+H56</f>
        <v>1153</v>
      </c>
      <c r="I48" s="101"/>
    </row>
    <row r="49" spans="1:9" s="102" customFormat="1" ht="47.25" x14ac:dyDescent="0.2">
      <c r="A49" s="104" t="s">
        <v>126</v>
      </c>
      <c r="B49" s="6" t="s">
        <v>72</v>
      </c>
      <c r="C49" s="7"/>
      <c r="D49" s="4"/>
      <c r="E49" s="5"/>
      <c r="F49" s="154">
        <f>F50+F52+F54</f>
        <v>2336</v>
      </c>
      <c r="G49" s="154">
        <f>G50+G52+G54</f>
        <v>1772.6</v>
      </c>
      <c r="H49" s="19">
        <f>H50+H52+H54</f>
        <v>1153</v>
      </c>
      <c r="I49" s="101"/>
    </row>
    <row r="50" spans="1:9" ht="63" x14ac:dyDescent="0.2">
      <c r="A50" s="136" t="s">
        <v>13</v>
      </c>
      <c r="B50" s="12" t="s">
        <v>72</v>
      </c>
      <c r="C50" s="53">
        <v>100</v>
      </c>
      <c r="D50" s="48"/>
      <c r="E50" s="49"/>
      <c r="F50" s="156">
        <f>F51</f>
        <v>1320</v>
      </c>
      <c r="G50" s="156">
        <f>G51</f>
        <v>1369.6</v>
      </c>
      <c r="H50" s="58">
        <f>H51</f>
        <v>750</v>
      </c>
      <c r="I50" s="9"/>
    </row>
    <row r="51" spans="1:9" ht="18.75" x14ac:dyDescent="0.2">
      <c r="A51" s="139" t="s">
        <v>73</v>
      </c>
      <c r="B51" s="12" t="s">
        <v>72</v>
      </c>
      <c r="C51" s="57">
        <v>110</v>
      </c>
      <c r="D51" s="48">
        <v>8</v>
      </c>
      <c r="E51" s="49">
        <v>1</v>
      </c>
      <c r="F51" s="156">
        <f>'Приложение 3'!F123</f>
        <v>1320</v>
      </c>
      <c r="G51" s="156">
        <f>'Приложение 3'!G123</f>
        <v>1369.6</v>
      </c>
      <c r="H51" s="58">
        <f>'Приложение 3'!H123</f>
        <v>750</v>
      </c>
      <c r="I51" s="9"/>
    </row>
    <row r="52" spans="1:9" ht="31.5" x14ac:dyDescent="0.2">
      <c r="A52" s="136" t="s">
        <v>93</v>
      </c>
      <c r="B52" s="12" t="s">
        <v>72</v>
      </c>
      <c r="C52" s="57">
        <v>200</v>
      </c>
      <c r="D52" s="48"/>
      <c r="E52" s="49"/>
      <c r="F52" s="156">
        <f>F53</f>
        <v>993</v>
      </c>
      <c r="G52" s="156">
        <f>G53</f>
        <v>400</v>
      </c>
      <c r="H52" s="58">
        <f>H53</f>
        <v>400</v>
      </c>
      <c r="I52" s="9"/>
    </row>
    <row r="53" spans="1:9" ht="31.5" x14ac:dyDescent="0.2">
      <c r="A53" s="137" t="s">
        <v>17</v>
      </c>
      <c r="B53" s="12" t="s">
        <v>72</v>
      </c>
      <c r="C53" s="57">
        <v>240</v>
      </c>
      <c r="D53" s="48">
        <v>8</v>
      </c>
      <c r="E53" s="49">
        <v>1</v>
      </c>
      <c r="F53" s="156">
        <f>'Приложение 3'!F125</f>
        <v>993</v>
      </c>
      <c r="G53" s="156">
        <f>'Приложение 3'!G125</f>
        <v>400</v>
      </c>
      <c r="H53" s="58">
        <f>'Приложение 3'!H125</f>
        <v>400</v>
      </c>
      <c r="I53" s="9"/>
    </row>
    <row r="54" spans="1:9" ht="18.75" x14ac:dyDescent="0.2">
      <c r="A54" s="136" t="s">
        <v>18</v>
      </c>
      <c r="B54" s="35" t="s">
        <v>72</v>
      </c>
      <c r="C54" s="57">
        <v>800</v>
      </c>
      <c r="D54" s="56"/>
      <c r="E54" s="49"/>
      <c r="F54" s="156">
        <f>F55</f>
        <v>23</v>
      </c>
      <c r="G54" s="156">
        <f>G55</f>
        <v>3</v>
      </c>
      <c r="H54" s="24">
        <f>H55</f>
        <v>3</v>
      </c>
      <c r="I54" s="9"/>
    </row>
    <row r="55" spans="1:9" ht="18.75" x14ac:dyDescent="0.2">
      <c r="A55" s="136" t="s">
        <v>19</v>
      </c>
      <c r="B55" s="35" t="s">
        <v>72</v>
      </c>
      <c r="C55" s="57">
        <v>850</v>
      </c>
      <c r="D55" s="56">
        <v>8</v>
      </c>
      <c r="E55" s="49">
        <v>1</v>
      </c>
      <c r="F55" s="156">
        <f>'Приложение 3'!F127</f>
        <v>23</v>
      </c>
      <c r="G55" s="156">
        <f>'Приложение 3'!G127</f>
        <v>3</v>
      </c>
      <c r="H55" s="58">
        <f>'Приложение 3'!H127</f>
        <v>3</v>
      </c>
      <c r="I55" s="9"/>
    </row>
    <row r="56" spans="1:9" s="102" customFormat="1" ht="18.75" x14ac:dyDescent="0.2">
      <c r="A56" s="112" t="s">
        <v>154</v>
      </c>
      <c r="B56" s="45" t="s">
        <v>74</v>
      </c>
      <c r="C56" s="18"/>
      <c r="D56" s="16"/>
      <c r="E56" s="5"/>
      <c r="F56" s="154">
        <f>F58+F60</f>
        <v>3445.2</v>
      </c>
      <c r="G56" s="154">
        <f>G58+G60</f>
        <v>0</v>
      </c>
      <c r="H56" s="19">
        <f>H58+H60</f>
        <v>0</v>
      </c>
      <c r="I56" s="101"/>
    </row>
    <row r="57" spans="1:9" ht="63" x14ac:dyDescent="0.2">
      <c r="A57" s="136" t="s">
        <v>13</v>
      </c>
      <c r="B57" s="35" t="s">
        <v>74</v>
      </c>
      <c r="C57" s="57">
        <v>100</v>
      </c>
      <c r="D57" s="56"/>
      <c r="E57" s="56"/>
      <c r="F57" s="157">
        <f>F58</f>
        <v>3445.2</v>
      </c>
      <c r="G57" s="157">
        <f>G58</f>
        <v>0</v>
      </c>
      <c r="H57" s="58">
        <f>H58</f>
        <v>0</v>
      </c>
      <c r="I57" s="9"/>
    </row>
    <row r="58" spans="1:9" ht="18.75" x14ac:dyDescent="0.2">
      <c r="A58" s="139" t="s">
        <v>73</v>
      </c>
      <c r="B58" s="35" t="s">
        <v>74</v>
      </c>
      <c r="C58" s="57">
        <v>110</v>
      </c>
      <c r="D58" s="56">
        <v>8</v>
      </c>
      <c r="E58" s="56">
        <v>1</v>
      </c>
      <c r="F58" s="157">
        <f>'Приложение 3'!F130</f>
        <v>3445.2</v>
      </c>
      <c r="G58" s="157">
        <f>'Приложение 3'!G130</f>
        <v>0</v>
      </c>
      <c r="H58" s="157">
        <f>'Приложение 3'!H130</f>
        <v>0</v>
      </c>
      <c r="I58" s="9"/>
    </row>
    <row r="59" spans="1:9" ht="31.5" x14ac:dyDescent="0.2">
      <c r="A59" s="136" t="s">
        <v>93</v>
      </c>
      <c r="B59" s="35" t="s">
        <v>74</v>
      </c>
      <c r="C59" s="57">
        <v>200</v>
      </c>
      <c r="D59" s="56"/>
      <c r="E59" s="56"/>
      <c r="F59" s="157">
        <f>F60</f>
        <v>0</v>
      </c>
      <c r="G59" s="157">
        <f>G60</f>
        <v>0</v>
      </c>
      <c r="H59" s="58">
        <f>H60</f>
        <v>0</v>
      </c>
      <c r="I59" s="9"/>
    </row>
    <row r="60" spans="1:9" ht="31.5" x14ac:dyDescent="0.2">
      <c r="A60" s="137" t="s">
        <v>17</v>
      </c>
      <c r="B60" s="35" t="s">
        <v>74</v>
      </c>
      <c r="C60" s="57">
        <v>240</v>
      </c>
      <c r="D60" s="56">
        <v>8</v>
      </c>
      <c r="E60" s="56">
        <v>1</v>
      </c>
      <c r="F60" s="157">
        <f>'Приложение 3'!F132</f>
        <v>0</v>
      </c>
      <c r="G60" s="157">
        <v>0</v>
      </c>
      <c r="H60" s="58">
        <v>0</v>
      </c>
      <c r="I60" s="9"/>
    </row>
    <row r="61" spans="1:9" ht="18.75" x14ac:dyDescent="0.2">
      <c r="A61" s="248" t="s">
        <v>165</v>
      </c>
      <c r="B61" s="35" t="s">
        <v>136</v>
      </c>
      <c r="C61" s="57"/>
      <c r="D61" s="56"/>
      <c r="E61" s="56"/>
      <c r="F61" s="157">
        <f t="shared" ref="F61:H62" si="8">F62</f>
        <v>32.200000000000003</v>
      </c>
      <c r="G61" s="157">
        <f t="shared" si="8"/>
        <v>0</v>
      </c>
      <c r="H61" s="157">
        <f t="shared" si="8"/>
        <v>0</v>
      </c>
      <c r="I61" s="9"/>
    </row>
    <row r="62" spans="1:9" ht="31.5" x14ac:dyDescent="0.2">
      <c r="A62" s="249" t="s">
        <v>53</v>
      </c>
      <c r="B62" s="35" t="s">
        <v>136</v>
      </c>
      <c r="C62" s="57">
        <v>200</v>
      </c>
      <c r="D62" s="56"/>
      <c r="E62" s="56"/>
      <c r="F62" s="157">
        <f t="shared" si="8"/>
        <v>32.200000000000003</v>
      </c>
      <c r="G62" s="157">
        <f t="shared" si="8"/>
        <v>0</v>
      </c>
      <c r="H62" s="157">
        <f t="shared" si="8"/>
        <v>0</v>
      </c>
      <c r="I62" s="9"/>
    </row>
    <row r="63" spans="1:9" ht="31.5" x14ac:dyDescent="0.2">
      <c r="A63" s="249" t="s">
        <v>17</v>
      </c>
      <c r="B63" s="35" t="s">
        <v>136</v>
      </c>
      <c r="C63" s="57">
        <v>240</v>
      </c>
      <c r="D63" s="56">
        <v>8</v>
      </c>
      <c r="E63" s="56">
        <v>1</v>
      </c>
      <c r="F63" s="157">
        <f>'Приложение 3'!F135</f>
        <v>32.200000000000003</v>
      </c>
      <c r="G63" s="157">
        <f>'Приложение 3'!G135</f>
        <v>0</v>
      </c>
      <c r="H63" s="157">
        <f>'Приложение 3'!H135</f>
        <v>0</v>
      </c>
      <c r="I63" s="9"/>
    </row>
    <row r="64" spans="1:9" ht="63" hidden="1" x14ac:dyDescent="0.2">
      <c r="A64" s="249" t="s">
        <v>135</v>
      </c>
      <c r="B64" s="35" t="s">
        <v>136</v>
      </c>
      <c r="C64" s="57"/>
      <c r="D64" s="56"/>
      <c r="E64" s="56"/>
      <c r="F64" s="157">
        <f t="shared" ref="F64:H65" si="9">F65</f>
        <v>0</v>
      </c>
      <c r="G64" s="157">
        <f t="shared" si="9"/>
        <v>0</v>
      </c>
      <c r="H64" s="157">
        <f t="shared" si="9"/>
        <v>0</v>
      </c>
      <c r="I64" s="9"/>
    </row>
    <row r="65" spans="1:9" ht="31.5" hidden="1" x14ac:dyDescent="0.2">
      <c r="A65" s="249" t="s">
        <v>53</v>
      </c>
      <c r="B65" s="35" t="s">
        <v>136</v>
      </c>
      <c r="C65" s="57">
        <v>200</v>
      </c>
      <c r="D65" s="56"/>
      <c r="E65" s="56"/>
      <c r="F65" s="157">
        <f t="shared" si="9"/>
        <v>0</v>
      </c>
      <c r="G65" s="157">
        <f t="shared" si="9"/>
        <v>0</v>
      </c>
      <c r="H65" s="157">
        <f t="shared" si="9"/>
        <v>0</v>
      </c>
      <c r="I65" s="9"/>
    </row>
    <row r="66" spans="1:9" ht="31.5" hidden="1" x14ac:dyDescent="0.2">
      <c r="A66" s="249" t="s">
        <v>17</v>
      </c>
      <c r="B66" s="35" t="s">
        <v>136</v>
      </c>
      <c r="C66" s="57">
        <v>240</v>
      </c>
      <c r="D66" s="56">
        <v>8</v>
      </c>
      <c r="E66" s="56">
        <v>1</v>
      </c>
      <c r="F66" s="157">
        <f>'Приложение 3'!F138</f>
        <v>0</v>
      </c>
      <c r="G66" s="157">
        <f>'Приложение 3'!G138</f>
        <v>0</v>
      </c>
      <c r="H66" s="157">
        <f>'Приложение 3'!H138</f>
        <v>0</v>
      </c>
      <c r="I66" s="9"/>
    </row>
    <row r="67" spans="1:9" s="102" customFormat="1" ht="31.5" x14ac:dyDescent="0.2">
      <c r="A67" s="104" t="s">
        <v>113</v>
      </c>
      <c r="B67" s="45" t="s">
        <v>81</v>
      </c>
      <c r="C67" s="18" t="s">
        <v>7</v>
      </c>
      <c r="D67" s="16"/>
      <c r="E67" s="16"/>
      <c r="F67" s="153">
        <f>F68+F75</f>
        <v>3444.6000000000004</v>
      </c>
      <c r="G67" s="153">
        <f>G68+G75</f>
        <v>1670</v>
      </c>
      <c r="H67" s="153">
        <f>H68+H75</f>
        <v>1170</v>
      </c>
      <c r="I67" s="101"/>
    </row>
    <row r="68" spans="1:9" s="102" customFormat="1" ht="31.5" x14ac:dyDescent="0.2">
      <c r="A68" s="104" t="s">
        <v>127</v>
      </c>
      <c r="B68" s="45" t="s">
        <v>82</v>
      </c>
      <c r="C68" s="18"/>
      <c r="D68" s="16"/>
      <c r="E68" s="16"/>
      <c r="F68" s="153">
        <f>F69+F71+F73</f>
        <v>1707.9</v>
      </c>
      <c r="G68" s="153">
        <f>G70+G71+G73</f>
        <v>1670</v>
      </c>
      <c r="H68" s="19">
        <f>H70+H71+H73</f>
        <v>1170</v>
      </c>
      <c r="I68" s="101"/>
    </row>
    <row r="69" spans="1:9" ht="63" x14ac:dyDescent="0.2">
      <c r="A69" s="136" t="s">
        <v>13</v>
      </c>
      <c r="B69" s="35" t="s">
        <v>82</v>
      </c>
      <c r="C69" s="57">
        <v>100</v>
      </c>
      <c r="D69" s="56"/>
      <c r="E69" s="56"/>
      <c r="F69" s="157">
        <f>F70</f>
        <v>988</v>
      </c>
      <c r="G69" s="157">
        <f>G74</f>
        <v>20</v>
      </c>
      <c r="H69" s="58">
        <f>H74</f>
        <v>20</v>
      </c>
      <c r="I69" s="9"/>
    </row>
    <row r="70" spans="1:9" ht="18.75" x14ac:dyDescent="0.2">
      <c r="A70" s="139" t="s">
        <v>73</v>
      </c>
      <c r="B70" s="87" t="s">
        <v>82</v>
      </c>
      <c r="C70" s="23">
        <v>110</v>
      </c>
      <c r="D70" s="56">
        <v>11</v>
      </c>
      <c r="E70" s="56">
        <v>2</v>
      </c>
      <c r="F70" s="157">
        <f>'Приложение 3'!F149</f>
        <v>988</v>
      </c>
      <c r="G70" s="157">
        <f>'Приложение 3'!G149</f>
        <v>1250</v>
      </c>
      <c r="H70" s="24">
        <f>'Приложение 3'!H149</f>
        <v>750</v>
      </c>
      <c r="I70" s="9"/>
    </row>
    <row r="71" spans="1:9" ht="31.5" x14ac:dyDescent="0.2">
      <c r="A71" s="136" t="s">
        <v>93</v>
      </c>
      <c r="B71" s="12" t="s">
        <v>82</v>
      </c>
      <c r="C71" s="57">
        <v>200</v>
      </c>
      <c r="D71" s="48"/>
      <c r="E71" s="49"/>
      <c r="F71" s="156">
        <f>F72</f>
        <v>699.9</v>
      </c>
      <c r="G71" s="156">
        <f>G72</f>
        <v>400</v>
      </c>
      <c r="H71" s="156">
        <f>H72</f>
        <v>400</v>
      </c>
      <c r="I71" s="9"/>
    </row>
    <row r="72" spans="1:9" ht="31.5" x14ac:dyDescent="0.2">
      <c r="A72" s="137" t="s">
        <v>17</v>
      </c>
      <c r="B72" s="87" t="s">
        <v>82</v>
      </c>
      <c r="C72" s="23">
        <v>240</v>
      </c>
      <c r="D72" s="56">
        <v>11</v>
      </c>
      <c r="E72" s="56">
        <v>2</v>
      </c>
      <c r="F72" s="157">
        <f>'Приложение 3'!F151</f>
        <v>699.9</v>
      </c>
      <c r="G72" s="157">
        <f>'Приложение 3'!G151</f>
        <v>400</v>
      </c>
      <c r="H72" s="24">
        <f>'Приложение 3'!H151</f>
        <v>400</v>
      </c>
      <c r="I72" s="9"/>
    </row>
    <row r="73" spans="1:9" ht="18.75" x14ac:dyDescent="0.2">
      <c r="A73" s="136" t="s">
        <v>18</v>
      </c>
      <c r="B73" s="12" t="s">
        <v>82</v>
      </c>
      <c r="C73" s="57">
        <v>800</v>
      </c>
      <c r="D73" s="48"/>
      <c r="E73" s="49"/>
      <c r="F73" s="156">
        <f>F74</f>
        <v>20</v>
      </c>
      <c r="G73" s="156">
        <f>G74</f>
        <v>20</v>
      </c>
      <c r="H73" s="156">
        <f>H74</f>
        <v>20</v>
      </c>
      <c r="I73" s="9"/>
    </row>
    <row r="74" spans="1:9" ht="18.75" x14ac:dyDescent="0.2">
      <c r="A74" s="136" t="s">
        <v>19</v>
      </c>
      <c r="B74" s="87" t="s">
        <v>82</v>
      </c>
      <c r="C74" s="23">
        <v>850</v>
      </c>
      <c r="D74" s="56">
        <v>11</v>
      </c>
      <c r="E74" s="56">
        <v>2</v>
      </c>
      <c r="F74" s="157">
        <f>'Приложение 3'!F153</f>
        <v>20</v>
      </c>
      <c r="G74" s="157">
        <f>'Приложение 3'!G153</f>
        <v>20</v>
      </c>
      <c r="H74" s="24">
        <f>'Приложение 3'!H153</f>
        <v>20</v>
      </c>
      <c r="I74" s="9"/>
    </row>
    <row r="75" spans="1:9" s="102" customFormat="1" ht="18.75" x14ac:dyDescent="0.2">
      <c r="A75" s="112" t="s">
        <v>154</v>
      </c>
      <c r="B75" s="45" t="s">
        <v>98</v>
      </c>
      <c r="C75" s="18"/>
      <c r="D75" s="16"/>
      <c r="E75" s="5"/>
      <c r="F75" s="154">
        <f t="shared" ref="F75:H76" si="10">F76</f>
        <v>1736.7</v>
      </c>
      <c r="G75" s="154">
        <f t="shared" si="10"/>
        <v>0</v>
      </c>
      <c r="H75" s="154">
        <f t="shared" si="10"/>
        <v>0</v>
      </c>
      <c r="I75" s="101"/>
    </row>
    <row r="76" spans="1:9" ht="63" x14ac:dyDescent="0.2">
      <c r="A76" s="136" t="s">
        <v>13</v>
      </c>
      <c r="B76" s="35" t="s">
        <v>98</v>
      </c>
      <c r="C76" s="57">
        <v>100</v>
      </c>
      <c r="D76" s="56"/>
      <c r="E76" s="49"/>
      <c r="F76" s="156">
        <f t="shared" si="10"/>
        <v>1736.7</v>
      </c>
      <c r="G76" s="156">
        <f t="shared" si="10"/>
        <v>0</v>
      </c>
      <c r="H76" s="58">
        <f t="shared" si="10"/>
        <v>0</v>
      </c>
      <c r="I76" s="9"/>
    </row>
    <row r="77" spans="1:9" ht="18.75" x14ac:dyDescent="0.2">
      <c r="A77" s="139" t="s">
        <v>73</v>
      </c>
      <c r="B77" s="35" t="s">
        <v>98</v>
      </c>
      <c r="C77" s="57">
        <v>110</v>
      </c>
      <c r="D77" s="56">
        <v>11</v>
      </c>
      <c r="E77" s="49">
        <v>2</v>
      </c>
      <c r="F77" s="156">
        <f>'Приложение 3'!F156</f>
        <v>1736.7</v>
      </c>
      <c r="G77" s="156">
        <f>'Приложение 3'!G156</f>
        <v>0</v>
      </c>
      <c r="H77" s="156">
        <f>'Приложение 3'!H156</f>
        <v>0</v>
      </c>
      <c r="I77" s="9"/>
    </row>
    <row r="78" spans="1:9" s="102" customFormat="1" ht="18.75" x14ac:dyDescent="0.2">
      <c r="A78" s="104" t="s">
        <v>9</v>
      </c>
      <c r="B78" s="6" t="s">
        <v>10</v>
      </c>
      <c r="C78" s="7" t="s">
        <v>7</v>
      </c>
      <c r="D78" s="4"/>
      <c r="E78" s="5"/>
      <c r="F78" s="154">
        <f>F79+F82+F87+F90+F93+F99+F102+F110+F113+F118+F121+F104+F125+F107</f>
        <v>12502.7</v>
      </c>
      <c r="G78" s="154">
        <f>G79+G82+G87+G90+G93+G99+G102+G110+G113+G118+G121+G104+G125+G107</f>
        <v>5732.1</v>
      </c>
      <c r="H78" s="154">
        <f>H79+H82+H87+H90+H93+H99+H102+H110+H113+H118+H121+H104+H125+H107</f>
        <v>6044.0000000000009</v>
      </c>
      <c r="I78" s="101"/>
    </row>
    <row r="79" spans="1:9" s="102" customFormat="1" ht="31.5" x14ac:dyDescent="0.2">
      <c r="A79" s="104" t="str">
        <f>'Приложение 3'!A20</f>
        <v>Расходы на выплаты по оплате труда работников государственных (муниципальных) органов</v>
      </c>
      <c r="B79" s="6" t="s">
        <v>21</v>
      </c>
      <c r="C79" s="7"/>
      <c r="D79" s="4"/>
      <c r="E79" s="5"/>
      <c r="F79" s="154">
        <f t="shared" ref="F79:H80" si="11">F80</f>
        <v>2129.6999999999998</v>
      </c>
      <c r="G79" s="154">
        <f t="shared" si="11"/>
        <v>2500</v>
      </c>
      <c r="H79" s="154">
        <f t="shared" si="11"/>
        <v>2800</v>
      </c>
      <c r="I79" s="101"/>
    </row>
    <row r="80" spans="1:9" ht="63" x14ac:dyDescent="0.2">
      <c r="A80" s="136" t="s">
        <v>13</v>
      </c>
      <c r="B80" s="12" t="s">
        <v>21</v>
      </c>
      <c r="C80" s="13">
        <v>100</v>
      </c>
      <c r="D80" s="10"/>
      <c r="E80" s="11"/>
      <c r="F80" s="155">
        <f t="shared" si="11"/>
        <v>2129.6999999999998</v>
      </c>
      <c r="G80" s="155">
        <f t="shared" si="11"/>
        <v>2500</v>
      </c>
      <c r="H80" s="14">
        <f t="shared" si="11"/>
        <v>2800</v>
      </c>
      <c r="I80" s="9"/>
    </row>
    <row r="81" spans="1:9" ht="31.5" x14ac:dyDescent="0.2">
      <c r="A81" s="136" t="s">
        <v>14</v>
      </c>
      <c r="B81" s="12" t="s">
        <v>21</v>
      </c>
      <c r="C81" s="13">
        <v>120</v>
      </c>
      <c r="D81" s="10">
        <v>1</v>
      </c>
      <c r="E81" s="11">
        <v>4</v>
      </c>
      <c r="F81" s="155">
        <f>'Приложение 3'!F22</f>
        <v>2129.6999999999998</v>
      </c>
      <c r="G81" s="155">
        <f>'Приложение 3'!G22</f>
        <v>2500</v>
      </c>
      <c r="H81" s="14">
        <f>'Приложение 3'!H22</f>
        <v>2800</v>
      </c>
      <c r="I81" s="9"/>
    </row>
    <row r="82" spans="1:9" ht="31.5" x14ac:dyDescent="0.2">
      <c r="A82" s="104" t="str">
        <f>'Приложение 3'!A23</f>
        <v>Расходы на обеспечение функций государственных (муниципальных) органов</v>
      </c>
      <c r="B82" s="6" t="s">
        <v>16</v>
      </c>
      <c r="C82" s="7" t="s">
        <v>7</v>
      </c>
      <c r="D82" s="4"/>
      <c r="E82" s="5"/>
      <c r="F82" s="154">
        <f>F83+F85</f>
        <v>1638.1</v>
      </c>
      <c r="G82" s="154">
        <f>G83+G85</f>
        <v>1700</v>
      </c>
      <c r="H82" s="8">
        <f>H83+H85</f>
        <v>1489.1</v>
      </c>
      <c r="I82" s="9"/>
    </row>
    <row r="83" spans="1:9" ht="31.5" x14ac:dyDescent="0.2">
      <c r="A83" s="136" t="s">
        <v>93</v>
      </c>
      <c r="B83" s="87" t="s">
        <v>16</v>
      </c>
      <c r="C83" s="23">
        <v>200</v>
      </c>
      <c r="D83" s="21"/>
      <c r="E83" s="21"/>
      <c r="F83" s="134">
        <f>F84</f>
        <v>1391</v>
      </c>
      <c r="G83" s="134">
        <f>G84</f>
        <v>1500</v>
      </c>
      <c r="H83" s="24">
        <f>H84</f>
        <v>1289.0999999999999</v>
      </c>
      <c r="I83" s="9"/>
    </row>
    <row r="84" spans="1:9" ht="31.5" x14ac:dyDescent="0.2">
      <c r="A84" s="136" t="s">
        <v>17</v>
      </c>
      <c r="B84" s="87" t="s">
        <v>16</v>
      </c>
      <c r="C84" s="23">
        <v>240</v>
      </c>
      <c r="D84" s="21">
        <v>1</v>
      </c>
      <c r="E84" s="21">
        <v>4</v>
      </c>
      <c r="F84" s="134">
        <f>'Приложение 3'!F25</f>
        <v>1391</v>
      </c>
      <c r="G84" s="134">
        <f>'Приложение 3'!G25</f>
        <v>1500</v>
      </c>
      <c r="H84" s="24">
        <f>'Приложение 3'!H25</f>
        <v>1289.0999999999999</v>
      </c>
      <c r="I84" s="9"/>
    </row>
    <row r="85" spans="1:9" ht="18.75" x14ac:dyDescent="0.2">
      <c r="A85" s="136" t="s">
        <v>18</v>
      </c>
      <c r="B85" s="87" t="s">
        <v>16</v>
      </c>
      <c r="C85" s="23">
        <v>800</v>
      </c>
      <c r="D85" s="21"/>
      <c r="E85" s="21"/>
      <c r="F85" s="134">
        <f>F86</f>
        <v>247.1</v>
      </c>
      <c r="G85" s="134">
        <f>G86</f>
        <v>200</v>
      </c>
      <c r="H85" s="24">
        <f>H86</f>
        <v>200</v>
      </c>
      <c r="I85" s="9"/>
    </row>
    <row r="86" spans="1:9" ht="18.75" x14ac:dyDescent="0.2">
      <c r="A86" s="136" t="s">
        <v>19</v>
      </c>
      <c r="B86" s="87" t="s">
        <v>16</v>
      </c>
      <c r="C86" s="23">
        <v>850</v>
      </c>
      <c r="D86" s="21">
        <v>1</v>
      </c>
      <c r="E86" s="21">
        <v>4</v>
      </c>
      <c r="F86" s="134">
        <f>'Приложение 3'!F27</f>
        <v>247.1</v>
      </c>
      <c r="G86" s="134">
        <f>'Приложение 3'!G27</f>
        <v>200</v>
      </c>
      <c r="H86" s="24">
        <f>'Приложение 3'!H27</f>
        <v>200</v>
      </c>
      <c r="I86" s="9"/>
    </row>
    <row r="87" spans="1:9" s="102" customFormat="1" ht="31.5" x14ac:dyDescent="0.2">
      <c r="A87" s="104" t="s">
        <v>90</v>
      </c>
      <c r="B87" s="103" t="s">
        <v>23</v>
      </c>
      <c r="C87" s="18"/>
      <c r="D87" s="16"/>
      <c r="E87" s="16"/>
      <c r="F87" s="153">
        <f t="shared" ref="F87:H88" si="12">F88</f>
        <v>24.5</v>
      </c>
      <c r="G87" s="153">
        <f t="shared" si="12"/>
        <v>24.5</v>
      </c>
      <c r="H87" s="19">
        <f t="shared" si="12"/>
        <v>24.5</v>
      </c>
      <c r="I87" s="101"/>
    </row>
    <row r="88" spans="1:9" ht="18.75" x14ac:dyDescent="0.2">
      <c r="A88" s="136" t="s">
        <v>24</v>
      </c>
      <c r="B88" s="87" t="s">
        <v>23</v>
      </c>
      <c r="C88" s="23">
        <v>500</v>
      </c>
      <c r="D88" s="21"/>
      <c r="E88" s="21"/>
      <c r="F88" s="134">
        <f t="shared" si="12"/>
        <v>24.5</v>
      </c>
      <c r="G88" s="134">
        <f t="shared" si="12"/>
        <v>24.5</v>
      </c>
      <c r="H88" s="24">
        <f t="shared" si="12"/>
        <v>24.5</v>
      </c>
      <c r="I88" s="9"/>
    </row>
    <row r="89" spans="1:9" ht="18.75" x14ac:dyDescent="0.2">
      <c r="A89" s="136" t="s">
        <v>25</v>
      </c>
      <c r="B89" s="87" t="s">
        <v>23</v>
      </c>
      <c r="C89" s="23">
        <v>540</v>
      </c>
      <c r="D89" s="21">
        <v>1</v>
      </c>
      <c r="E89" s="21">
        <v>6</v>
      </c>
      <c r="F89" s="134">
        <f>'Приложение 3'!F38</f>
        <v>24.5</v>
      </c>
      <c r="G89" s="134">
        <f>'Приложение 3'!G38</f>
        <v>24.5</v>
      </c>
      <c r="H89" s="24">
        <f>'Приложение 3'!H38</f>
        <v>24.5</v>
      </c>
      <c r="I89" s="9"/>
    </row>
    <row r="90" spans="1:9" s="102" customFormat="1" ht="47.25" x14ac:dyDescent="0.2">
      <c r="A90" s="104" t="str">
        <f>'Приложение 3'!A51</f>
        <v>Оценка недвижимости, признание прав и регулирование отношений по государственной и муниципальной собственности</v>
      </c>
      <c r="B90" s="103" t="s">
        <v>33</v>
      </c>
      <c r="C90" s="18" t="s">
        <v>7</v>
      </c>
      <c r="D90" s="16"/>
      <c r="E90" s="16"/>
      <c r="F90" s="153">
        <f t="shared" ref="F90:H91" si="13">F91</f>
        <v>61.9</v>
      </c>
      <c r="G90" s="153">
        <f t="shared" si="13"/>
        <v>0</v>
      </c>
      <c r="H90" s="19">
        <f t="shared" si="13"/>
        <v>0</v>
      </c>
      <c r="I90" s="101"/>
    </row>
    <row r="91" spans="1:9" ht="31.5" x14ac:dyDescent="0.2">
      <c r="A91" s="136" t="s">
        <v>93</v>
      </c>
      <c r="B91" s="87" t="s">
        <v>33</v>
      </c>
      <c r="C91" s="23">
        <v>200</v>
      </c>
      <c r="D91" s="21"/>
      <c r="E91" s="21"/>
      <c r="F91" s="134">
        <f t="shared" si="13"/>
        <v>61.9</v>
      </c>
      <c r="G91" s="134">
        <f t="shared" si="13"/>
        <v>0</v>
      </c>
      <c r="H91" s="24">
        <f t="shared" si="13"/>
        <v>0</v>
      </c>
      <c r="I91" s="9"/>
    </row>
    <row r="92" spans="1:9" ht="31.5" x14ac:dyDescent="0.2">
      <c r="A92" s="136" t="s">
        <v>17</v>
      </c>
      <c r="B92" s="87" t="s">
        <v>33</v>
      </c>
      <c r="C92" s="23">
        <v>240</v>
      </c>
      <c r="D92" s="21">
        <v>1</v>
      </c>
      <c r="E92" s="21">
        <v>13</v>
      </c>
      <c r="F92" s="134">
        <f>'Приложение 3'!F53</f>
        <v>61.9</v>
      </c>
      <c r="G92" s="134">
        <f>'Приложение 3'!G53</f>
        <v>0</v>
      </c>
      <c r="H92" s="134">
        <f>'Приложение 3'!H53</f>
        <v>0</v>
      </c>
      <c r="I92" s="9"/>
    </row>
    <row r="93" spans="1:9" s="102" customFormat="1" ht="18.75" x14ac:dyDescent="0.2">
      <c r="A93" s="104" t="s">
        <v>34</v>
      </c>
      <c r="B93" s="17" t="s">
        <v>35</v>
      </c>
      <c r="C93" s="7" t="s">
        <v>7</v>
      </c>
      <c r="D93" s="16"/>
      <c r="E93" s="16"/>
      <c r="F93" s="153">
        <f>F94+F96</f>
        <v>5965.3</v>
      </c>
      <c r="G93" s="153">
        <f>G94+G96</f>
        <v>5</v>
      </c>
      <c r="H93" s="19">
        <f>H94+H96</f>
        <v>5</v>
      </c>
      <c r="I93" s="101"/>
    </row>
    <row r="94" spans="1:9" ht="31.5" x14ac:dyDescent="0.2">
      <c r="A94" s="136" t="s">
        <v>93</v>
      </c>
      <c r="B94" s="22" t="s">
        <v>35</v>
      </c>
      <c r="C94" s="13">
        <v>200</v>
      </c>
      <c r="D94" s="21"/>
      <c r="E94" s="21"/>
      <c r="F94" s="134">
        <f>F95</f>
        <v>5</v>
      </c>
      <c r="G94" s="134">
        <f>G95</f>
        <v>0</v>
      </c>
      <c r="H94" s="24">
        <f>H95</f>
        <v>0</v>
      </c>
      <c r="I94" s="9"/>
    </row>
    <row r="95" spans="1:9" ht="31.5" x14ac:dyDescent="0.2">
      <c r="A95" s="136" t="s">
        <v>17</v>
      </c>
      <c r="B95" s="22" t="s">
        <v>35</v>
      </c>
      <c r="C95" s="13">
        <v>240</v>
      </c>
      <c r="D95" s="21">
        <v>1</v>
      </c>
      <c r="E95" s="21">
        <v>13</v>
      </c>
      <c r="F95" s="155">
        <f>'Приложение 3'!F56</f>
        <v>5</v>
      </c>
      <c r="G95" s="155">
        <f>'Приложение 3'!G56</f>
        <v>0</v>
      </c>
      <c r="H95" s="155">
        <f>'Приложение 3'!H56</f>
        <v>0</v>
      </c>
      <c r="I95" s="9"/>
    </row>
    <row r="96" spans="1:9" ht="18.75" x14ac:dyDescent="0.2">
      <c r="A96" s="136" t="s">
        <v>18</v>
      </c>
      <c r="B96" s="22" t="s">
        <v>35</v>
      </c>
      <c r="C96" s="13">
        <v>800</v>
      </c>
      <c r="D96" s="21">
        <v>1</v>
      </c>
      <c r="E96" s="21">
        <v>13</v>
      </c>
      <c r="F96" s="134">
        <f>F97+F98</f>
        <v>5960.3</v>
      </c>
      <c r="G96" s="134">
        <f>G97+G98</f>
        <v>5</v>
      </c>
      <c r="H96" s="24">
        <f>H97+H98</f>
        <v>5</v>
      </c>
      <c r="I96" s="9"/>
    </row>
    <row r="97" spans="1:9" ht="18.75" x14ac:dyDescent="0.2">
      <c r="A97" s="136" t="s">
        <v>36</v>
      </c>
      <c r="B97" s="22" t="s">
        <v>35</v>
      </c>
      <c r="C97" s="13">
        <v>830</v>
      </c>
      <c r="D97" s="21">
        <v>1</v>
      </c>
      <c r="E97" s="21">
        <v>13</v>
      </c>
      <c r="F97" s="134">
        <f>'Приложение 3'!F58</f>
        <v>5955.3</v>
      </c>
      <c r="G97" s="134">
        <f>'Приложение 3'!G58</f>
        <v>0</v>
      </c>
      <c r="H97" s="134">
        <f>'Приложение 3'!H58</f>
        <v>0</v>
      </c>
      <c r="I97" s="9"/>
    </row>
    <row r="98" spans="1:9" ht="18.75" x14ac:dyDescent="0.2">
      <c r="A98" s="136" t="s">
        <v>19</v>
      </c>
      <c r="B98" s="22" t="s">
        <v>35</v>
      </c>
      <c r="C98" s="13">
        <v>850</v>
      </c>
      <c r="D98" s="21">
        <v>1</v>
      </c>
      <c r="E98" s="21">
        <v>13</v>
      </c>
      <c r="F98" s="134">
        <f>'Приложение 3'!F59</f>
        <v>5</v>
      </c>
      <c r="G98" s="134">
        <f>'Приложение 3'!G59</f>
        <v>5</v>
      </c>
      <c r="H98" s="134">
        <f>'Приложение 3'!H59</f>
        <v>5</v>
      </c>
      <c r="I98" s="9"/>
    </row>
    <row r="99" spans="1:9" s="102" customFormat="1" ht="47.25" x14ac:dyDescent="0.2">
      <c r="A99" s="104" t="s">
        <v>79</v>
      </c>
      <c r="B99" s="6" t="s">
        <v>91</v>
      </c>
      <c r="C99" s="7" t="s">
        <v>7</v>
      </c>
      <c r="D99" s="4"/>
      <c r="E99" s="5"/>
      <c r="F99" s="154">
        <f t="shared" ref="F99:H100" si="14">F100</f>
        <v>208.4</v>
      </c>
      <c r="G99" s="154">
        <f t="shared" si="14"/>
        <v>181.4</v>
      </c>
      <c r="H99" s="154">
        <f t="shared" si="14"/>
        <v>181.4</v>
      </c>
      <c r="I99" s="101"/>
    </row>
    <row r="100" spans="1:9" ht="18.75" x14ac:dyDescent="0.2">
      <c r="A100" s="137" t="s">
        <v>80</v>
      </c>
      <c r="B100" s="12" t="s">
        <v>91</v>
      </c>
      <c r="C100" s="53">
        <v>300</v>
      </c>
      <c r="D100" s="48"/>
      <c r="E100" s="49"/>
      <c r="F100" s="156">
        <f>F101</f>
        <v>208.4</v>
      </c>
      <c r="G100" s="156">
        <f t="shared" si="14"/>
        <v>181.4</v>
      </c>
      <c r="H100" s="156">
        <f t="shared" si="14"/>
        <v>181.4</v>
      </c>
      <c r="I100" s="9"/>
    </row>
    <row r="101" spans="1:9" ht="18.75" x14ac:dyDescent="0.2">
      <c r="A101" s="136" t="str">
        <f>'Приложение 3'!A144</f>
        <v>Публичные нормативные социальные выплаты гражданам</v>
      </c>
      <c r="B101" s="12" t="s">
        <v>91</v>
      </c>
      <c r="C101" s="53">
        <v>310</v>
      </c>
      <c r="D101" s="48">
        <v>10</v>
      </c>
      <c r="E101" s="49">
        <v>1</v>
      </c>
      <c r="F101" s="156">
        <f>'Приложение 3'!F144</f>
        <v>208.4</v>
      </c>
      <c r="G101" s="156">
        <f>'Приложение 3'!G144</f>
        <v>181.4</v>
      </c>
      <c r="H101" s="156">
        <f>'Приложение 3'!H144</f>
        <v>181.4</v>
      </c>
      <c r="I101" s="9"/>
    </row>
    <row r="102" spans="1:9" ht="63" x14ac:dyDescent="0.2">
      <c r="A102" s="136" t="s">
        <v>13</v>
      </c>
      <c r="B102" s="6" t="s">
        <v>12</v>
      </c>
      <c r="C102" s="13">
        <v>100</v>
      </c>
      <c r="D102" s="10"/>
      <c r="E102" s="11"/>
      <c r="F102" s="154">
        <f>F103</f>
        <v>669.1</v>
      </c>
      <c r="G102" s="155">
        <f>G103</f>
        <v>769.1</v>
      </c>
      <c r="H102" s="14">
        <f>H103</f>
        <v>769.1</v>
      </c>
      <c r="I102" s="9"/>
    </row>
    <row r="103" spans="1:9" ht="31.5" x14ac:dyDescent="0.2">
      <c r="A103" s="136" t="s">
        <v>14</v>
      </c>
      <c r="B103" s="12" t="s">
        <v>12</v>
      </c>
      <c r="C103" s="13">
        <v>120</v>
      </c>
      <c r="D103" s="10">
        <v>1</v>
      </c>
      <c r="E103" s="11">
        <v>2</v>
      </c>
      <c r="F103" s="155">
        <f>'Приложение 3'!F14</f>
        <v>669.1</v>
      </c>
      <c r="G103" s="155">
        <f>'Приложение 3'!G14</f>
        <v>769.1</v>
      </c>
      <c r="H103" s="14">
        <f>'Приложение 3'!H14</f>
        <v>769.1</v>
      </c>
      <c r="I103" s="9"/>
    </row>
    <row r="104" spans="1:9" ht="31.5" x14ac:dyDescent="0.2">
      <c r="A104" s="104" t="s">
        <v>27</v>
      </c>
      <c r="B104" s="45" t="s">
        <v>28</v>
      </c>
      <c r="C104" s="18"/>
      <c r="D104" s="16"/>
      <c r="E104" s="16"/>
      <c r="F104" s="153">
        <f t="shared" ref="F104:H105" si="15">F105</f>
        <v>0</v>
      </c>
      <c r="G104" s="153">
        <f t="shared" si="15"/>
        <v>0</v>
      </c>
      <c r="H104" s="19">
        <f t="shared" si="15"/>
        <v>0</v>
      </c>
      <c r="I104" s="9"/>
    </row>
    <row r="105" spans="1:9" ht="31.5" x14ac:dyDescent="0.2">
      <c r="A105" s="136" t="s">
        <v>93</v>
      </c>
      <c r="B105" s="35" t="s">
        <v>28</v>
      </c>
      <c r="C105" s="23">
        <v>200</v>
      </c>
      <c r="D105" s="21"/>
      <c r="E105" s="21"/>
      <c r="F105" s="134">
        <f t="shared" si="15"/>
        <v>0</v>
      </c>
      <c r="G105" s="134">
        <f t="shared" si="15"/>
        <v>0</v>
      </c>
      <c r="H105" s="24">
        <f t="shared" si="15"/>
        <v>0</v>
      </c>
      <c r="I105" s="9"/>
    </row>
    <row r="106" spans="1:9" ht="31.5" x14ac:dyDescent="0.2">
      <c r="A106" s="136" t="s">
        <v>17</v>
      </c>
      <c r="B106" s="35" t="s">
        <v>28</v>
      </c>
      <c r="C106" s="23">
        <v>240</v>
      </c>
      <c r="D106" s="21">
        <v>1</v>
      </c>
      <c r="E106" s="21">
        <v>7</v>
      </c>
      <c r="F106" s="134">
        <f>'Приложение 3'!F43</f>
        <v>0</v>
      </c>
      <c r="G106" s="134">
        <f>'Приложение 3'!G43</f>
        <v>0</v>
      </c>
      <c r="H106" s="134">
        <f>'Приложение 3'!H43</f>
        <v>0</v>
      </c>
      <c r="I106" s="9"/>
    </row>
    <row r="107" spans="1:9" ht="18.75" x14ac:dyDescent="0.2">
      <c r="A107" s="104" t="s">
        <v>55</v>
      </c>
      <c r="B107" s="45" t="s">
        <v>58</v>
      </c>
      <c r="C107" s="23"/>
      <c r="D107" s="56"/>
      <c r="E107" s="56"/>
      <c r="F107" s="153">
        <f t="shared" ref="F107:H108" si="16">F108</f>
        <v>7.5</v>
      </c>
      <c r="G107" s="153">
        <f t="shared" si="16"/>
        <v>5</v>
      </c>
      <c r="H107" s="19">
        <f t="shared" si="16"/>
        <v>5</v>
      </c>
      <c r="I107" s="9"/>
    </row>
    <row r="108" spans="1:9" ht="31.5" x14ac:dyDescent="0.2">
      <c r="A108" s="136" t="s">
        <v>93</v>
      </c>
      <c r="B108" s="35" t="s">
        <v>58</v>
      </c>
      <c r="C108" s="23">
        <v>200</v>
      </c>
      <c r="D108" s="56"/>
      <c r="E108" s="56"/>
      <c r="F108" s="157">
        <f t="shared" si="16"/>
        <v>7.5</v>
      </c>
      <c r="G108" s="157">
        <f t="shared" si="16"/>
        <v>5</v>
      </c>
      <c r="H108" s="58">
        <f t="shared" si="16"/>
        <v>5</v>
      </c>
      <c r="I108" s="9"/>
    </row>
    <row r="109" spans="1:9" ht="31.5" x14ac:dyDescent="0.2">
      <c r="A109" s="136" t="s">
        <v>17</v>
      </c>
      <c r="B109" s="35" t="s">
        <v>58</v>
      </c>
      <c r="C109" s="23">
        <v>240</v>
      </c>
      <c r="D109" s="56">
        <v>5</v>
      </c>
      <c r="E109" s="56">
        <v>1</v>
      </c>
      <c r="F109" s="157">
        <f>'Приложение 3'!F90</f>
        <v>7.5</v>
      </c>
      <c r="G109" s="157">
        <f>'Приложение 3'!G90</f>
        <v>5</v>
      </c>
      <c r="H109" s="157">
        <f>'Приложение 3'!H90</f>
        <v>5</v>
      </c>
      <c r="I109" s="9"/>
    </row>
    <row r="110" spans="1:9" s="102" customFormat="1" ht="18.75" x14ac:dyDescent="0.2">
      <c r="A110" s="104" t="s">
        <v>92</v>
      </c>
      <c r="B110" s="6" t="s">
        <v>30</v>
      </c>
      <c r="C110" s="7" t="s">
        <v>7</v>
      </c>
      <c r="D110" s="4"/>
      <c r="E110" s="5"/>
      <c r="F110" s="154">
        <f t="shared" ref="F110:H111" si="17">F111</f>
        <v>10</v>
      </c>
      <c r="G110" s="154">
        <f t="shared" si="17"/>
        <v>0</v>
      </c>
      <c r="H110" s="8">
        <f t="shared" si="17"/>
        <v>0</v>
      </c>
      <c r="I110" s="101"/>
    </row>
    <row r="111" spans="1:9" ht="18.75" x14ac:dyDescent="0.2">
      <c r="A111" s="136" t="s">
        <v>18</v>
      </c>
      <c r="B111" s="12" t="s">
        <v>30</v>
      </c>
      <c r="C111" s="13">
        <v>800</v>
      </c>
      <c r="D111" s="10"/>
      <c r="E111" s="11"/>
      <c r="F111" s="155">
        <f t="shared" si="17"/>
        <v>10</v>
      </c>
      <c r="G111" s="155">
        <f t="shared" si="17"/>
        <v>0</v>
      </c>
      <c r="H111" s="14">
        <f t="shared" si="17"/>
        <v>0</v>
      </c>
      <c r="I111" s="9"/>
    </row>
    <row r="112" spans="1:9" ht="18.75" x14ac:dyDescent="0.2">
      <c r="A112" s="136" t="s">
        <v>31</v>
      </c>
      <c r="B112" s="12" t="s">
        <v>30</v>
      </c>
      <c r="C112" s="13">
        <v>870</v>
      </c>
      <c r="D112" s="10">
        <v>1</v>
      </c>
      <c r="E112" s="11">
        <v>11</v>
      </c>
      <c r="F112" s="155">
        <f>'Приложение 3'!F48</f>
        <v>10</v>
      </c>
      <c r="G112" s="155">
        <f>'Приложение 3'!G48</f>
        <v>0</v>
      </c>
      <c r="H112" s="14">
        <f>'Приложение 3'!H48</f>
        <v>0</v>
      </c>
      <c r="I112" s="9"/>
    </row>
    <row r="113" spans="1:9" s="102" customFormat="1" ht="47.25" x14ac:dyDescent="0.2">
      <c r="A113" s="104" t="str">
        <f>'Приложение 3'!A63</f>
        <v xml:space="preserve">Осуществление первичного воинского учета на территориях, где отсутствуют военные комиссариаты 
</v>
      </c>
      <c r="B113" s="6" t="s">
        <v>38</v>
      </c>
      <c r="C113" s="105" t="s">
        <v>7</v>
      </c>
      <c r="D113" s="4"/>
      <c r="E113" s="5"/>
      <c r="F113" s="250">
        <f>F114+F116</f>
        <v>303</v>
      </c>
      <c r="G113" s="250">
        <f>G114+G116</f>
        <v>294.20000000000005</v>
      </c>
      <c r="H113" s="251">
        <f>H114+H116</f>
        <v>304.60000000000002</v>
      </c>
      <c r="I113" s="101"/>
    </row>
    <row r="114" spans="1:9" s="102" customFormat="1" ht="63" x14ac:dyDescent="0.2">
      <c r="A114" s="136" t="s">
        <v>13</v>
      </c>
      <c r="B114" s="87" t="s">
        <v>38</v>
      </c>
      <c r="C114" s="23">
        <v>100</v>
      </c>
      <c r="D114" s="21"/>
      <c r="E114" s="21"/>
      <c r="F114" s="134">
        <f>F115</f>
        <v>287.10000000000002</v>
      </c>
      <c r="G114" s="134">
        <f>G115</f>
        <v>284.60000000000002</v>
      </c>
      <c r="H114" s="24">
        <f>H115</f>
        <v>304.5</v>
      </c>
      <c r="I114" s="101"/>
    </row>
    <row r="115" spans="1:9" ht="31.5" x14ac:dyDescent="0.2">
      <c r="A115" s="136" t="s">
        <v>39</v>
      </c>
      <c r="B115" s="87" t="s">
        <v>38</v>
      </c>
      <c r="C115" s="23">
        <v>120</v>
      </c>
      <c r="D115" s="21">
        <v>2</v>
      </c>
      <c r="E115" s="21">
        <v>3</v>
      </c>
      <c r="F115" s="134">
        <f>'Приложение 3'!F65</f>
        <v>287.10000000000002</v>
      </c>
      <c r="G115" s="134">
        <f>'Приложение 3'!G65</f>
        <v>284.60000000000002</v>
      </c>
      <c r="H115" s="24">
        <f>'Приложение 3'!H65</f>
        <v>304.5</v>
      </c>
      <c r="I115" s="9"/>
    </row>
    <row r="116" spans="1:9" ht="31.5" x14ac:dyDescent="0.2">
      <c r="A116" s="136" t="s">
        <v>93</v>
      </c>
      <c r="B116" s="87" t="s">
        <v>40</v>
      </c>
      <c r="C116" s="23">
        <v>200</v>
      </c>
      <c r="D116" s="21"/>
      <c r="E116" s="21"/>
      <c r="F116" s="134">
        <f>F117</f>
        <v>15.9</v>
      </c>
      <c r="G116" s="134">
        <f>G117</f>
        <v>9.6</v>
      </c>
      <c r="H116" s="24">
        <f>H117</f>
        <v>0.1</v>
      </c>
      <c r="I116" s="9"/>
    </row>
    <row r="117" spans="1:9" ht="31.5" x14ac:dyDescent="0.2">
      <c r="A117" s="136" t="s">
        <v>17</v>
      </c>
      <c r="B117" s="87" t="s">
        <v>40</v>
      </c>
      <c r="C117" s="23">
        <v>240</v>
      </c>
      <c r="D117" s="21">
        <v>2</v>
      </c>
      <c r="E117" s="21">
        <v>3</v>
      </c>
      <c r="F117" s="134">
        <f>'Приложение 3'!F67</f>
        <v>15.9</v>
      </c>
      <c r="G117" s="134">
        <f>'Приложение 3'!G67</f>
        <v>9.6</v>
      </c>
      <c r="H117" s="24">
        <f>'Приложение 3'!H67</f>
        <v>0.1</v>
      </c>
      <c r="I117" s="9"/>
    </row>
    <row r="118" spans="1:9" s="102" customFormat="1" ht="31.5" x14ac:dyDescent="0.2">
      <c r="A118" s="104" t="str">
        <f>'Приложение 3'!A28</f>
        <v>Решение вопросов в сфере административных правонарушений</v>
      </c>
      <c r="B118" s="103" t="s">
        <v>86</v>
      </c>
      <c r="C118" s="18"/>
      <c r="D118" s="16"/>
      <c r="E118" s="16"/>
      <c r="F118" s="153">
        <f t="shared" ref="F118:H119" si="18">F119</f>
        <v>0.1</v>
      </c>
      <c r="G118" s="153">
        <f t="shared" si="18"/>
        <v>0.1</v>
      </c>
      <c r="H118" s="19">
        <f t="shared" si="18"/>
        <v>0.1</v>
      </c>
      <c r="I118" s="101"/>
    </row>
    <row r="119" spans="1:9" ht="31.5" x14ac:dyDescent="0.2">
      <c r="A119" s="136" t="s">
        <v>93</v>
      </c>
      <c r="B119" s="87" t="s">
        <v>86</v>
      </c>
      <c r="C119" s="23">
        <v>200</v>
      </c>
      <c r="D119" s="21"/>
      <c r="E119" s="21"/>
      <c r="F119" s="134">
        <f t="shared" si="18"/>
        <v>0.1</v>
      </c>
      <c r="G119" s="134">
        <f t="shared" si="18"/>
        <v>0.1</v>
      </c>
      <c r="H119" s="24">
        <f t="shared" si="18"/>
        <v>0.1</v>
      </c>
      <c r="I119" s="63"/>
    </row>
    <row r="120" spans="1:9" ht="31.5" x14ac:dyDescent="0.2">
      <c r="A120" s="136" t="s">
        <v>17</v>
      </c>
      <c r="B120" s="35" t="s">
        <v>86</v>
      </c>
      <c r="C120" s="23">
        <v>240</v>
      </c>
      <c r="D120" s="21">
        <v>1</v>
      </c>
      <c r="E120" s="21">
        <v>4</v>
      </c>
      <c r="F120" s="134">
        <f>'Приложение 3'!F30</f>
        <v>0.1</v>
      </c>
      <c r="G120" s="134">
        <f>'Приложение 3'!G30</f>
        <v>0.1</v>
      </c>
      <c r="H120" s="24">
        <f>'Приложение 3'!H30</f>
        <v>0.1</v>
      </c>
      <c r="I120" s="9"/>
    </row>
    <row r="121" spans="1:9" s="102" customFormat="1" ht="18.75" x14ac:dyDescent="0.2">
      <c r="A121" s="112" t="s">
        <v>154</v>
      </c>
      <c r="B121" s="45" t="s">
        <v>75</v>
      </c>
      <c r="C121" s="18"/>
      <c r="D121" s="16"/>
      <c r="E121" s="16"/>
      <c r="F121" s="153">
        <f>F122</f>
        <v>1485.1000000000001</v>
      </c>
      <c r="G121" s="153">
        <f>G122</f>
        <v>0</v>
      </c>
      <c r="H121" s="153">
        <f>H122</f>
        <v>0</v>
      </c>
      <c r="I121" s="101"/>
    </row>
    <row r="122" spans="1:9" ht="63" x14ac:dyDescent="0.2">
      <c r="A122" s="136" t="s">
        <v>13</v>
      </c>
      <c r="B122" s="35" t="s">
        <v>75</v>
      </c>
      <c r="C122" s="23">
        <v>100</v>
      </c>
      <c r="D122" s="56"/>
      <c r="E122" s="56"/>
      <c r="F122" s="157">
        <f>F123+F124</f>
        <v>1485.1000000000001</v>
      </c>
      <c r="G122" s="157">
        <f>G123+G124</f>
        <v>0</v>
      </c>
      <c r="H122" s="157">
        <f>H123+H124</f>
        <v>0</v>
      </c>
      <c r="I122" s="9"/>
    </row>
    <row r="123" spans="1:9" ht="31.5" x14ac:dyDescent="0.2">
      <c r="A123" s="136" t="s">
        <v>39</v>
      </c>
      <c r="B123" s="35" t="s">
        <v>75</v>
      </c>
      <c r="C123" s="23">
        <v>120</v>
      </c>
      <c r="D123" s="56">
        <v>1</v>
      </c>
      <c r="E123" s="56">
        <v>2</v>
      </c>
      <c r="F123" s="157">
        <f>'Приложение 3'!F17</f>
        <v>137.19999999999999</v>
      </c>
      <c r="G123" s="157">
        <f>'Приложение 3'!G17</f>
        <v>0</v>
      </c>
      <c r="H123" s="157">
        <f>'Приложение 3'!H17</f>
        <v>0</v>
      </c>
      <c r="I123" s="9"/>
    </row>
    <row r="124" spans="1:9" ht="31.5" x14ac:dyDescent="0.2">
      <c r="A124" s="136" t="s">
        <v>39</v>
      </c>
      <c r="B124" s="35" t="s">
        <v>75</v>
      </c>
      <c r="C124" s="23">
        <v>120</v>
      </c>
      <c r="D124" s="56">
        <v>1</v>
      </c>
      <c r="E124" s="56">
        <v>4</v>
      </c>
      <c r="F124" s="157">
        <f>'Приложение 3'!F33</f>
        <v>1347.9</v>
      </c>
      <c r="G124" s="157">
        <f>'Приложение 3'!G33</f>
        <v>0</v>
      </c>
      <c r="H124" s="157">
        <f>'Приложение 3'!H33</f>
        <v>0</v>
      </c>
      <c r="I124" s="9"/>
    </row>
    <row r="125" spans="1:9" ht="18.75" x14ac:dyDescent="0.2">
      <c r="A125" s="104" t="s">
        <v>84</v>
      </c>
      <c r="B125" s="45" t="s">
        <v>146</v>
      </c>
      <c r="C125" s="18"/>
      <c r="D125" s="41"/>
      <c r="E125" s="41"/>
      <c r="F125" s="160">
        <f t="shared" ref="F125:H126" si="19">F126</f>
        <v>0</v>
      </c>
      <c r="G125" s="160">
        <f t="shared" si="19"/>
        <v>252.8</v>
      </c>
      <c r="H125" s="42">
        <f t="shared" si="19"/>
        <v>465.2</v>
      </c>
      <c r="I125" s="9"/>
    </row>
    <row r="126" spans="1:9" ht="18.75" x14ac:dyDescent="0.2">
      <c r="A126" s="136" t="s">
        <v>84</v>
      </c>
      <c r="B126" s="35" t="s">
        <v>146</v>
      </c>
      <c r="C126" s="23">
        <v>900</v>
      </c>
      <c r="D126" s="43"/>
      <c r="E126" s="43"/>
      <c r="F126" s="161">
        <f t="shared" si="19"/>
        <v>0</v>
      </c>
      <c r="G126" s="161">
        <f t="shared" si="19"/>
        <v>252.8</v>
      </c>
      <c r="H126" s="44">
        <f t="shared" si="19"/>
        <v>465.2</v>
      </c>
      <c r="I126" s="9"/>
    </row>
    <row r="127" spans="1:9" ht="18.75" x14ac:dyDescent="0.2">
      <c r="A127" s="136" t="s">
        <v>84</v>
      </c>
      <c r="B127" s="35" t="s">
        <v>146</v>
      </c>
      <c r="C127" s="23">
        <v>990</v>
      </c>
      <c r="D127" s="43">
        <v>99</v>
      </c>
      <c r="E127" s="43">
        <v>99</v>
      </c>
      <c r="F127" s="161">
        <f>'Приложение 3'!F162</f>
        <v>0</v>
      </c>
      <c r="G127" s="161">
        <f>'Приложение 3'!G162</f>
        <v>252.8</v>
      </c>
      <c r="H127" s="161">
        <f>'Приложение 3'!H162</f>
        <v>465.2</v>
      </c>
      <c r="I127" s="9"/>
    </row>
    <row r="128" spans="1:9" ht="18.75" x14ac:dyDescent="0.25">
      <c r="A128" s="113" t="s">
        <v>85</v>
      </c>
      <c r="B128" s="114"/>
      <c r="C128" s="68"/>
      <c r="D128" s="115"/>
      <c r="E128" s="66"/>
      <c r="F128" s="162">
        <f>F9+F13+F22+F48+F67+F78</f>
        <v>24796.1</v>
      </c>
      <c r="G128" s="162">
        <f>G9+G13+G22+G48+G67+G78</f>
        <v>10406.900000000001</v>
      </c>
      <c r="H128" s="162">
        <f>H9+H13+H22+H48+H67+H78</f>
        <v>9608</v>
      </c>
      <c r="I128" s="9"/>
    </row>
    <row r="129" spans="1:9" ht="15.75" x14ac:dyDescent="0.25">
      <c r="A129" s="69"/>
      <c r="B129" s="27"/>
      <c r="C129" s="71"/>
      <c r="D129" s="70"/>
      <c r="E129" s="70"/>
      <c r="F129" s="70"/>
      <c r="G129" s="70"/>
      <c r="H129" s="72"/>
      <c r="I129" s="73"/>
    </row>
    <row r="130" spans="1:9" ht="12" customHeight="1" x14ac:dyDescent="0.25">
      <c r="A130" s="74"/>
      <c r="B130" s="76"/>
      <c r="C130" s="77"/>
      <c r="D130" s="75"/>
      <c r="E130" s="75"/>
      <c r="F130" s="75"/>
      <c r="G130" s="75"/>
      <c r="H130" s="78"/>
      <c r="I130" s="73"/>
    </row>
    <row r="131" spans="1:9" ht="12.75" customHeight="1" x14ac:dyDescent="0.25">
      <c r="A131" s="69"/>
      <c r="B131" s="108"/>
      <c r="C131" s="77"/>
      <c r="D131" s="75"/>
      <c r="E131" s="75"/>
      <c r="F131" s="75"/>
      <c r="G131" s="75"/>
      <c r="H131" s="78"/>
      <c r="I131" s="73"/>
    </row>
    <row r="132" spans="1:9" ht="12.75" customHeight="1" x14ac:dyDescent="0.25">
      <c r="A132" s="69"/>
      <c r="B132" s="108"/>
      <c r="C132" s="77"/>
      <c r="D132" s="80"/>
      <c r="E132" s="80"/>
      <c r="F132" s="80"/>
      <c r="G132" s="80"/>
      <c r="H132" s="78"/>
      <c r="I132" s="73"/>
    </row>
    <row r="133" spans="1:9" ht="12.75" customHeight="1" x14ac:dyDescent="0.2">
      <c r="A133" s="69"/>
      <c r="B133" s="109"/>
      <c r="C133" s="81"/>
      <c r="D133" s="81"/>
      <c r="E133" s="81"/>
      <c r="F133" s="81"/>
      <c r="G133" s="81"/>
      <c r="H133" s="81"/>
      <c r="I133" s="73"/>
    </row>
    <row r="134" spans="1:9" ht="14.25" customHeight="1" x14ac:dyDescent="0.2">
      <c r="A134" s="69"/>
      <c r="B134" s="81"/>
      <c r="C134" s="77"/>
      <c r="D134" s="80"/>
      <c r="E134" s="80"/>
      <c r="F134" s="80"/>
      <c r="G134" s="80"/>
      <c r="H134" s="78"/>
      <c r="I134" s="73"/>
    </row>
    <row r="135" spans="1:9" ht="15.75" x14ac:dyDescent="0.25">
      <c r="A135" s="70"/>
      <c r="B135" s="109"/>
      <c r="C135" s="82"/>
      <c r="D135" s="82"/>
      <c r="E135" s="82"/>
      <c r="F135" s="82"/>
      <c r="G135" s="82"/>
      <c r="H135" s="82"/>
    </row>
    <row r="136" spans="1:9" ht="15.75" x14ac:dyDescent="0.25">
      <c r="A136" s="83"/>
    </row>
    <row r="137" spans="1:9" ht="15.75" x14ac:dyDescent="0.25">
      <c r="A137" s="83"/>
    </row>
    <row r="138" spans="1:9" ht="15" x14ac:dyDescent="0.2">
      <c r="A138" s="84"/>
    </row>
    <row r="139" spans="1:9" ht="15" x14ac:dyDescent="0.2">
      <c r="A139" s="85"/>
    </row>
    <row r="140" spans="1:9" ht="15" x14ac:dyDescent="0.2">
      <c r="A140" s="84"/>
    </row>
  </sheetData>
  <autoFilter ref="A8:I128"/>
  <sortState ref="A1:F459">
    <sortCondition ref="B1:B459"/>
  </sortState>
  <mergeCells count="10">
    <mergeCell ref="E1:H1"/>
    <mergeCell ref="A5:H5"/>
    <mergeCell ref="F7:H7"/>
    <mergeCell ref="F2:H2"/>
    <mergeCell ref="A7:A8"/>
    <mergeCell ref="B7:B8"/>
    <mergeCell ref="C7:C8"/>
    <mergeCell ref="D7:D8"/>
    <mergeCell ref="E7:E8"/>
    <mergeCell ref="F3:H3"/>
  </mergeCells>
  <printOptions horizontalCentered="1"/>
  <pageMargins left="0.70866141732283472" right="0.39370078740157483" top="0.78740157480314965" bottom="0.78740157480314965" header="0.51181102362204722" footer="0.51181102362204722"/>
  <pageSetup paperSize="9" scale="68" fitToHeight="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6"/>
  <sheetViews>
    <sheetView showGridLines="0" tabSelected="1" view="pageBreakPreview" topLeftCell="A121" zoomScale="90" zoomScaleNormal="100" zoomScaleSheetLayoutView="90" workbookViewId="0">
      <selection activeCell="G161" sqref="G161:I161"/>
    </sheetView>
  </sheetViews>
  <sheetFormatPr defaultColWidth="9.140625" defaultRowHeight="12.75" x14ac:dyDescent="0.2"/>
  <cols>
    <col min="1" max="1" width="66.42578125" style="2" customWidth="1"/>
    <col min="2" max="2" width="6.7109375" style="2" customWidth="1"/>
    <col min="3" max="4" width="5" style="2" customWidth="1"/>
    <col min="5" max="5" width="14.28515625" style="2" customWidth="1"/>
    <col min="6" max="6" width="6.42578125" style="2" customWidth="1"/>
    <col min="7" max="9" width="11.7109375" style="2" customWidth="1"/>
    <col min="10" max="246" width="9.140625" style="2" customWidth="1"/>
    <col min="247" max="16384" width="9.140625" style="2"/>
  </cols>
  <sheetData>
    <row r="1" spans="1:10" ht="15.75" customHeight="1" x14ac:dyDescent="0.2">
      <c r="A1" s="269"/>
      <c r="B1" s="269"/>
      <c r="C1" s="269"/>
      <c r="D1" s="269"/>
      <c r="E1" s="269"/>
      <c r="F1" s="308" t="s">
        <v>87</v>
      </c>
      <c r="G1" s="308"/>
      <c r="H1" s="308"/>
      <c r="I1" s="308"/>
    </row>
    <row r="2" spans="1:10" ht="40.5" customHeight="1" x14ac:dyDescent="0.2">
      <c r="A2" s="269"/>
      <c r="B2" s="269"/>
      <c r="C2" s="269"/>
      <c r="D2" s="269"/>
      <c r="E2" s="254"/>
      <c r="F2" s="255"/>
      <c r="G2" s="293" t="s">
        <v>147</v>
      </c>
      <c r="H2" s="294"/>
      <c r="I2" s="294"/>
    </row>
    <row r="3" spans="1:10" ht="15" x14ac:dyDescent="0.25">
      <c r="A3" s="269"/>
      <c r="B3" s="269"/>
      <c r="C3" s="269"/>
      <c r="D3" s="269"/>
      <c r="E3" s="253"/>
      <c r="F3" s="253"/>
      <c r="G3" s="291" t="s">
        <v>166</v>
      </c>
      <c r="H3" s="299"/>
      <c r="I3" s="299"/>
    </row>
    <row r="4" spans="1:10" x14ac:dyDescent="0.2">
      <c r="A4" s="269"/>
      <c r="B4" s="269"/>
      <c r="C4" s="269"/>
      <c r="D4" s="269"/>
      <c r="E4" s="269"/>
      <c r="F4" s="269"/>
      <c r="G4" s="269"/>
      <c r="H4" s="269"/>
      <c r="I4" s="269"/>
    </row>
    <row r="5" spans="1:10" s="110" customFormat="1" ht="25.5" customHeight="1" x14ac:dyDescent="0.2">
      <c r="A5" s="292" t="s">
        <v>145</v>
      </c>
      <c r="B5" s="309"/>
      <c r="C5" s="309"/>
      <c r="D5" s="309"/>
      <c r="E5" s="309"/>
      <c r="F5" s="309"/>
      <c r="G5" s="309"/>
      <c r="H5" s="309"/>
      <c r="I5" s="309"/>
    </row>
    <row r="6" spans="1:10" ht="17.25" customHeight="1" x14ac:dyDescent="0.2">
      <c r="I6" s="253" t="s">
        <v>88</v>
      </c>
    </row>
    <row r="7" spans="1:10" ht="22.5" customHeight="1" x14ac:dyDescent="0.2">
      <c r="A7" s="297" t="s">
        <v>0</v>
      </c>
      <c r="B7" s="297" t="s">
        <v>89</v>
      </c>
      <c r="C7" s="297" t="s">
        <v>1</v>
      </c>
      <c r="D7" s="297" t="s">
        <v>2</v>
      </c>
      <c r="E7" s="297" t="s">
        <v>3</v>
      </c>
      <c r="F7" s="297" t="s">
        <v>4</v>
      </c>
      <c r="G7" s="295" t="s">
        <v>5</v>
      </c>
      <c r="H7" s="296"/>
      <c r="I7" s="313"/>
      <c r="J7" s="1"/>
    </row>
    <row r="8" spans="1:10" ht="27.75" customHeight="1" x14ac:dyDescent="0.2">
      <c r="A8" s="298"/>
      <c r="B8" s="298"/>
      <c r="C8" s="298"/>
      <c r="D8" s="298"/>
      <c r="E8" s="298"/>
      <c r="F8" s="298"/>
      <c r="G8" s="256" t="s">
        <v>96</v>
      </c>
      <c r="H8" s="256" t="s">
        <v>133</v>
      </c>
      <c r="I8" s="256" t="s">
        <v>139</v>
      </c>
      <c r="J8" s="1"/>
    </row>
    <row r="9" spans="1:10" ht="31.5" x14ac:dyDescent="0.2">
      <c r="A9" s="166" t="s">
        <v>128</v>
      </c>
      <c r="B9" s="167">
        <v>222</v>
      </c>
      <c r="C9" s="168"/>
      <c r="D9" s="169"/>
      <c r="E9" s="170"/>
      <c r="F9" s="169"/>
      <c r="G9" s="150">
        <f>G10+G61+G68+G74+G85+G118+G139+G145+G156</f>
        <v>24796.1</v>
      </c>
      <c r="H9" s="150">
        <f>H10+H61+H68+H74+H85+H118+H139+H145+H156</f>
        <v>10406.9</v>
      </c>
      <c r="I9" s="150">
        <f>I10+I61+I68+I74+I85+I118+I139+I145+I156</f>
        <v>9608.0000000000018</v>
      </c>
      <c r="J9" s="1"/>
    </row>
    <row r="10" spans="1:10" ht="18.75" x14ac:dyDescent="0.2">
      <c r="A10" s="166" t="s">
        <v>6</v>
      </c>
      <c r="B10" s="167">
        <v>222</v>
      </c>
      <c r="C10" s="171">
        <v>1</v>
      </c>
      <c r="D10" s="172" t="s">
        <v>7</v>
      </c>
      <c r="E10" s="173" t="s">
        <v>7</v>
      </c>
      <c r="F10" s="174" t="s">
        <v>7</v>
      </c>
      <c r="G10" s="154">
        <f>G11+G19+G35+G40+G45+G50</f>
        <v>11983.8</v>
      </c>
      <c r="H10" s="154">
        <f>H11+H19+H35+H40+H45+H50</f>
        <v>4998.7000000000007</v>
      </c>
      <c r="I10" s="8">
        <f>I11+I19+I35+I40+I45+I50</f>
        <v>5087.8000000000011</v>
      </c>
      <c r="J10" s="9"/>
    </row>
    <row r="11" spans="1:10" ht="31.5" x14ac:dyDescent="0.2">
      <c r="A11" s="166" t="s">
        <v>8</v>
      </c>
      <c r="B11" s="167">
        <v>222</v>
      </c>
      <c r="C11" s="171">
        <v>1</v>
      </c>
      <c r="D11" s="172">
        <v>2</v>
      </c>
      <c r="E11" s="173" t="s">
        <v>7</v>
      </c>
      <c r="F11" s="174" t="s">
        <v>7</v>
      </c>
      <c r="G11" s="154">
        <f t="shared" ref="G11:I17" si="0">G12</f>
        <v>806.3</v>
      </c>
      <c r="H11" s="154">
        <f t="shared" si="0"/>
        <v>769.1</v>
      </c>
      <c r="I11" s="8">
        <f t="shared" si="0"/>
        <v>769.1</v>
      </c>
      <c r="J11" s="9"/>
    </row>
    <row r="12" spans="1:10" ht="18.75" x14ac:dyDescent="0.2">
      <c r="A12" s="175" t="s">
        <v>9</v>
      </c>
      <c r="B12" s="167">
        <v>222</v>
      </c>
      <c r="C12" s="176">
        <v>1</v>
      </c>
      <c r="D12" s="177">
        <v>2</v>
      </c>
      <c r="E12" s="178" t="s">
        <v>10</v>
      </c>
      <c r="F12" s="179" t="s">
        <v>7</v>
      </c>
      <c r="G12" s="155">
        <f>G13+G16</f>
        <v>806.3</v>
      </c>
      <c r="H12" s="155">
        <f>H13+H16</f>
        <v>769.1</v>
      </c>
      <c r="I12" s="155">
        <f>I13+I16</f>
        <v>769.1</v>
      </c>
      <c r="J12" s="9"/>
    </row>
    <row r="13" spans="1:10" ht="18.75" x14ac:dyDescent="0.2">
      <c r="A13" s="175" t="s">
        <v>11</v>
      </c>
      <c r="B13" s="167">
        <v>222</v>
      </c>
      <c r="C13" s="176">
        <v>1</v>
      </c>
      <c r="D13" s="177">
        <v>2</v>
      </c>
      <c r="E13" s="178" t="s">
        <v>12</v>
      </c>
      <c r="F13" s="179" t="s">
        <v>7</v>
      </c>
      <c r="G13" s="155">
        <f t="shared" si="0"/>
        <v>669.1</v>
      </c>
      <c r="H13" s="155">
        <f t="shared" si="0"/>
        <v>769.1</v>
      </c>
      <c r="I13" s="14">
        <f t="shared" si="0"/>
        <v>769.1</v>
      </c>
      <c r="J13" s="9"/>
    </row>
    <row r="14" spans="1:10" ht="63" x14ac:dyDescent="0.2">
      <c r="A14" s="180" t="s">
        <v>13</v>
      </c>
      <c r="B14" s="167">
        <v>222</v>
      </c>
      <c r="C14" s="181">
        <v>1</v>
      </c>
      <c r="D14" s="181">
        <v>2</v>
      </c>
      <c r="E14" s="182" t="s">
        <v>12</v>
      </c>
      <c r="F14" s="183">
        <v>100</v>
      </c>
      <c r="G14" s="134">
        <f t="shared" si="0"/>
        <v>669.1</v>
      </c>
      <c r="H14" s="134">
        <f t="shared" si="0"/>
        <v>769.1</v>
      </c>
      <c r="I14" s="24">
        <f t="shared" si="0"/>
        <v>769.1</v>
      </c>
      <c r="J14" s="9"/>
    </row>
    <row r="15" spans="1:10" ht="31.5" x14ac:dyDescent="0.2">
      <c r="A15" s="180" t="s">
        <v>14</v>
      </c>
      <c r="B15" s="167">
        <v>222</v>
      </c>
      <c r="C15" s="181">
        <v>1</v>
      </c>
      <c r="D15" s="181">
        <v>2</v>
      </c>
      <c r="E15" s="182" t="s">
        <v>12</v>
      </c>
      <c r="F15" s="183">
        <v>120</v>
      </c>
      <c r="G15" s="134">
        <f>'Приложение 3'!F14</f>
        <v>669.1</v>
      </c>
      <c r="H15" s="134">
        <f>'Приложение 3'!G14</f>
        <v>769.1</v>
      </c>
      <c r="I15" s="24">
        <f>'Приложение 3'!H14</f>
        <v>769.1</v>
      </c>
      <c r="J15" s="9"/>
    </row>
    <row r="16" spans="1:10" ht="18.75" x14ac:dyDescent="0.2">
      <c r="A16" s="37" t="s">
        <v>154</v>
      </c>
      <c r="B16" s="167">
        <v>222</v>
      </c>
      <c r="C16" s="176">
        <v>1</v>
      </c>
      <c r="D16" s="177">
        <v>2</v>
      </c>
      <c r="E16" s="12" t="s">
        <v>75</v>
      </c>
      <c r="F16" s="179" t="s">
        <v>7</v>
      </c>
      <c r="G16" s="155">
        <f t="shared" si="0"/>
        <v>137.19999999999999</v>
      </c>
      <c r="H16" s="155">
        <f t="shared" si="0"/>
        <v>0</v>
      </c>
      <c r="I16" s="14">
        <f t="shared" si="0"/>
        <v>0</v>
      </c>
      <c r="J16" s="9"/>
    </row>
    <row r="17" spans="1:10" ht="63" x14ac:dyDescent="0.2">
      <c r="A17" s="136" t="s">
        <v>13</v>
      </c>
      <c r="B17" s="167">
        <v>222</v>
      </c>
      <c r="C17" s="181">
        <v>1</v>
      </c>
      <c r="D17" s="181">
        <v>2</v>
      </c>
      <c r="E17" s="12" t="s">
        <v>75</v>
      </c>
      <c r="F17" s="183">
        <v>100</v>
      </c>
      <c r="G17" s="134">
        <f t="shared" si="0"/>
        <v>137.19999999999999</v>
      </c>
      <c r="H17" s="134">
        <f t="shared" si="0"/>
        <v>0</v>
      </c>
      <c r="I17" s="24">
        <f t="shared" si="0"/>
        <v>0</v>
      </c>
      <c r="J17" s="9"/>
    </row>
    <row r="18" spans="1:10" ht="31.5" x14ac:dyDescent="0.2">
      <c r="A18" s="136" t="s">
        <v>14</v>
      </c>
      <c r="B18" s="167">
        <v>222</v>
      </c>
      <c r="C18" s="181">
        <v>1</v>
      </c>
      <c r="D18" s="181">
        <v>2</v>
      </c>
      <c r="E18" s="12" t="s">
        <v>75</v>
      </c>
      <c r="F18" s="183">
        <v>120</v>
      </c>
      <c r="G18" s="134">
        <f>'Приложение 3'!F17</f>
        <v>137.19999999999999</v>
      </c>
      <c r="H18" s="134">
        <f>'Приложение 3'!G17</f>
        <v>0</v>
      </c>
      <c r="I18" s="24">
        <f>'Приложение 3'!H17</f>
        <v>0</v>
      </c>
      <c r="J18" s="9"/>
    </row>
    <row r="19" spans="1:10" ht="47.25" x14ac:dyDescent="0.2">
      <c r="A19" s="184" t="s">
        <v>20</v>
      </c>
      <c r="B19" s="167">
        <v>222</v>
      </c>
      <c r="C19" s="185">
        <v>1</v>
      </c>
      <c r="D19" s="185">
        <v>4</v>
      </c>
      <c r="E19" s="186" t="s">
        <v>7</v>
      </c>
      <c r="F19" s="187" t="s">
        <v>7</v>
      </c>
      <c r="G19" s="153">
        <f>G20</f>
        <v>5115.7999999999993</v>
      </c>
      <c r="H19" s="153">
        <f>H20</f>
        <v>4200.1000000000004</v>
      </c>
      <c r="I19" s="19">
        <f>I20</f>
        <v>4289.2000000000007</v>
      </c>
      <c r="J19" s="9"/>
    </row>
    <row r="20" spans="1:10" ht="18.75" x14ac:dyDescent="0.2">
      <c r="A20" s="180" t="s">
        <v>9</v>
      </c>
      <c r="B20" s="167">
        <v>222</v>
      </c>
      <c r="C20" s="181">
        <v>1</v>
      </c>
      <c r="D20" s="181">
        <v>4</v>
      </c>
      <c r="E20" s="182" t="s">
        <v>10</v>
      </c>
      <c r="F20" s="187"/>
      <c r="G20" s="134">
        <f>G21+G24+G29+G32</f>
        <v>5115.7999999999993</v>
      </c>
      <c r="H20" s="134">
        <f>H21+H24+H29+H32</f>
        <v>4200.1000000000004</v>
      </c>
      <c r="I20" s="134">
        <f>I21+I24+I29+I32</f>
        <v>4289.2000000000007</v>
      </c>
      <c r="J20" s="9"/>
    </row>
    <row r="21" spans="1:10" ht="31.5" x14ac:dyDescent="0.2">
      <c r="A21" s="180" t="str">
        <f>'Приложение 3'!A20</f>
        <v>Расходы на выплаты по оплате труда работников государственных (муниципальных) органов</v>
      </c>
      <c r="B21" s="167">
        <v>222</v>
      </c>
      <c r="C21" s="181">
        <v>1</v>
      </c>
      <c r="D21" s="181">
        <v>4</v>
      </c>
      <c r="E21" s="182" t="s">
        <v>21</v>
      </c>
      <c r="F21" s="183"/>
      <c r="G21" s="134">
        <f t="shared" ref="G21:I22" si="1">G22</f>
        <v>2129.6999999999998</v>
      </c>
      <c r="H21" s="134">
        <f t="shared" si="1"/>
        <v>2500</v>
      </c>
      <c r="I21" s="24">
        <f t="shared" si="1"/>
        <v>2800</v>
      </c>
      <c r="J21" s="9"/>
    </row>
    <row r="22" spans="1:10" ht="63" x14ac:dyDescent="0.2">
      <c r="A22" s="180" t="s">
        <v>13</v>
      </c>
      <c r="B22" s="167">
        <v>222</v>
      </c>
      <c r="C22" s="181">
        <v>1</v>
      </c>
      <c r="D22" s="181">
        <v>4</v>
      </c>
      <c r="E22" s="182" t="s">
        <v>21</v>
      </c>
      <c r="F22" s="183">
        <v>100</v>
      </c>
      <c r="G22" s="134">
        <f t="shared" si="1"/>
        <v>2129.6999999999998</v>
      </c>
      <c r="H22" s="134">
        <f t="shared" si="1"/>
        <v>2500</v>
      </c>
      <c r="I22" s="24">
        <f t="shared" si="1"/>
        <v>2800</v>
      </c>
      <c r="J22" s="9"/>
    </row>
    <row r="23" spans="1:10" ht="31.5" x14ac:dyDescent="0.2">
      <c r="A23" s="175" t="s">
        <v>14</v>
      </c>
      <c r="B23" s="167">
        <v>222</v>
      </c>
      <c r="C23" s="176">
        <v>1</v>
      </c>
      <c r="D23" s="177">
        <v>4</v>
      </c>
      <c r="E23" s="178" t="s">
        <v>21</v>
      </c>
      <c r="F23" s="179">
        <v>120</v>
      </c>
      <c r="G23" s="155">
        <f>'Приложение 3'!F22</f>
        <v>2129.6999999999998</v>
      </c>
      <c r="H23" s="155">
        <f>'Приложение 3'!G22</f>
        <v>2500</v>
      </c>
      <c r="I23" s="14">
        <f>'Приложение 3'!H22</f>
        <v>2800</v>
      </c>
      <c r="J23" s="9"/>
    </row>
    <row r="24" spans="1:10" ht="31.5" x14ac:dyDescent="0.2">
      <c r="A24" s="111" t="str">
        <f>'Приложение 3'!A23</f>
        <v>Расходы на обеспечение функций государственных (муниципальных) органов</v>
      </c>
      <c r="B24" s="167">
        <v>222</v>
      </c>
      <c r="C24" s="188">
        <v>1</v>
      </c>
      <c r="D24" s="181">
        <v>4</v>
      </c>
      <c r="E24" s="189" t="s">
        <v>16</v>
      </c>
      <c r="F24" s="183" t="s">
        <v>7</v>
      </c>
      <c r="G24" s="134">
        <f>G25+G27</f>
        <v>1638.1</v>
      </c>
      <c r="H24" s="134">
        <f>H25+H27</f>
        <v>1700</v>
      </c>
      <c r="I24" s="24">
        <f>I25+I27</f>
        <v>1489.1</v>
      </c>
      <c r="J24" s="9"/>
    </row>
    <row r="25" spans="1:10" ht="31.5" x14ac:dyDescent="0.2">
      <c r="A25" s="175" t="s">
        <v>93</v>
      </c>
      <c r="B25" s="167">
        <v>222</v>
      </c>
      <c r="C25" s="176">
        <v>1</v>
      </c>
      <c r="D25" s="177">
        <v>4</v>
      </c>
      <c r="E25" s="178" t="s">
        <v>16</v>
      </c>
      <c r="F25" s="179">
        <v>200</v>
      </c>
      <c r="G25" s="155">
        <f>G26</f>
        <v>1391</v>
      </c>
      <c r="H25" s="155">
        <f>H26</f>
        <v>1500</v>
      </c>
      <c r="I25" s="14">
        <f>I26</f>
        <v>1289.0999999999999</v>
      </c>
      <c r="J25" s="9"/>
    </row>
    <row r="26" spans="1:10" ht="31.5" x14ac:dyDescent="0.2">
      <c r="A26" s="111" t="s">
        <v>17</v>
      </c>
      <c r="B26" s="167">
        <v>222</v>
      </c>
      <c r="C26" s="188">
        <v>1</v>
      </c>
      <c r="D26" s="181">
        <v>4</v>
      </c>
      <c r="E26" s="189" t="s">
        <v>16</v>
      </c>
      <c r="F26" s="183">
        <v>240</v>
      </c>
      <c r="G26" s="134">
        <f>'Приложение 3'!F25</f>
        <v>1391</v>
      </c>
      <c r="H26" s="134">
        <f>'Приложение 3'!G25</f>
        <v>1500</v>
      </c>
      <c r="I26" s="24">
        <f>'Приложение 3'!H25</f>
        <v>1289.0999999999999</v>
      </c>
      <c r="J26" s="9"/>
    </row>
    <row r="27" spans="1:10" ht="18.75" x14ac:dyDescent="0.2">
      <c r="A27" s="190" t="s">
        <v>18</v>
      </c>
      <c r="B27" s="167">
        <v>222</v>
      </c>
      <c r="C27" s="191">
        <v>1</v>
      </c>
      <c r="D27" s="192">
        <v>4</v>
      </c>
      <c r="E27" s="178" t="s">
        <v>16</v>
      </c>
      <c r="F27" s="193">
        <v>800</v>
      </c>
      <c r="G27" s="159">
        <f>G28</f>
        <v>247.1</v>
      </c>
      <c r="H27" s="159">
        <f>H28</f>
        <v>200</v>
      </c>
      <c r="I27" s="29">
        <f>I28</f>
        <v>200</v>
      </c>
      <c r="J27" s="9"/>
    </row>
    <row r="28" spans="1:10" ht="18.75" x14ac:dyDescent="0.2">
      <c r="A28" s="111" t="s">
        <v>19</v>
      </c>
      <c r="B28" s="167">
        <v>222</v>
      </c>
      <c r="C28" s="188">
        <v>1</v>
      </c>
      <c r="D28" s="181">
        <v>4</v>
      </c>
      <c r="E28" s="189" t="s">
        <v>16</v>
      </c>
      <c r="F28" s="183">
        <v>850</v>
      </c>
      <c r="G28" s="134">
        <f>'Приложение 3'!F27</f>
        <v>247.1</v>
      </c>
      <c r="H28" s="134">
        <f>'Приложение 3'!G27</f>
        <v>200</v>
      </c>
      <c r="I28" s="24">
        <f>'Приложение 3'!H27</f>
        <v>200</v>
      </c>
      <c r="J28" s="9"/>
    </row>
    <row r="29" spans="1:10" ht="18.75" x14ac:dyDescent="0.2">
      <c r="A29" s="111" t="str">
        <f>'Приложение 3'!A28</f>
        <v>Решение вопросов в сфере административных правонарушений</v>
      </c>
      <c r="B29" s="167">
        <v>222</v>
      </c>
      <c r="C29" s="188">
        <v>1</v>
      </c>
      <c r="D29" s="181">
        <v>4</v>
      </c>
      <c r="E29" s="189" t="s">
        <v>86</v>
      </c>
      <c r="F29" s="183"/>
      <c r="G29" s="134">
        <f t="shared" ref="G29:I30" si="2">G30</f>
        <v>0.1</v>
      </c>
      <c r="H29" s="134">
        <f t="shared" si="2"/>
        <v>0.1</v>
      </c>
      <c r="I29" s="24">
        <f t="shared" si="2"/>
        <v>0.1</v>
      </c>
      <c r="J29" s="9"/>
    </row>
    <row r="30" spans="1:10" ht="31.5" x14ac:dyDescent="0.2">
      <c r="A30" s="175" t="s">
        <v>93</v>
      </c>
      <c r="B30" s="167">
        <v>222</v>
      </c>
      <c r="C30" s="188">
        <v>1</v>
      </c>
      <c r="D30" s="181">
        <v>4</v>
      </c>
      <c r="E30" s="189" t="s">
        <v>86</v>
      </c>
      <c r="F30" s="183">
        <v>200</v>
      </c>
      <c r="G30" s="134">
        <f t="shared" si="2"/>
        <v>0.1</v>
      </c>
      <c r="H30" s="134">
        <f t="shared" si="2"/>
        <v>0.1</v>
      </c>
      <c r="I30" s="24">
        <f t="shared" si="2"/>
        <v>0.1</v>
      </c>
      <c r="J30" s="9"/>
    </row>
    <row r="31" spans="1:10" ht="31.5" x14ac:dyDescent="0.2">
      <c r="A31" s="180" t="s">
        <v>17</v>
      </c>
      <c r="B31" s="282">
        <v>222</v>
      </c>
      <c r="C31" s="181">
        <v>1</v>
      </c>
      <c r="D31" s="181">
        <v>4</v>
      </c>
      <c r="E31" s="182" t="s">
        <v>86</v>
      </c>
      <c r="F31" s="183">
        <v>240</v>
      </c>
      <c r="G31" s="134">
        <f>'Приложение 3'!F30</f>
        <v>0.1</v>
      </c>
      <c r="H31" s="134">
        <f>'Приложение 3'!G30</f>
        <v>0.1</v>
      </c>
      <c r="I31" s="24">
        <f>'Приложение 3'!H30</f>
        <v>0.1</v>
      </c>
      <c r="J31" s="9"/>
    </row>
    <row r="32" spans="1:10" ht="18.75" x14ac:dyDescent="0.2">
      <c r="A32" s="136" t="s">
        <v>154</v>
      </c>
      <c r="B32" s="282">
        <v>222</v>
      </c>
      <c r="C32" s="181">
        <v>1</v>
      </c>
      <c r="D32" s="181">
        <v>4</v>
      </c>
      <c r="E32" s="182" t="s">
        <v>75</v>
      </c>
      <c r="F32" s="183"/>
      <c r="G32" s="134">
        <f t="shared" ref="G32:I33" si="3">G33</f>
        <v>1347.9</v>
      </c>
      <c r="H32" s="134">
        <f t="shared" si="3"/>
        <v>0</v>
      </c>
      <c r="I32" s="24">
        <f t="shared" si="3"/>
        <v>0</v>
      </c>
      <c r="J32" s="9"/>
    </row>
    <row r="33" spans="1:10" ht="63" x14ac:dyDescent="0.2">
      <c r="A33" s="180" t="s">
        <v>13</v>
      </c>
      <c r="B33" s="282">
        <v>222</v>
      </c>
      <c r="C33" s="181">
        <v>1</v>
      </c>
      <c r="D33" s="181">
        <v>4</v>
      </c>
      <c r="E33" s="182" t="s">
        <v>75</v>
      </c>
      <c r="F33" s="183">
        <v>100</v>
      </c>
      <c r="G33" s="134">
        <f t="shared" si="3"/>
        <v>1347.9</v>
      </c>
      <c r="H33" s="134">
        <f t="shared" si="3"/>
        <v>0</v>
      </c>
      <c r="I33" s="24">
        <f t="shared" si="3"/>
        <v>0</v>
      </c>
      <c r="J33" s="9"/>
    </row>
    <row r="34" spans="1:10" ht="31.5" x14ac:dyDescent="0.2">
      <c r="A34" s="180" t="s">
        <v>14</v>
      </c>
      <c r="B34" s="282">
        <v>222</v>
      </c>
      <c r="C34" s="181">
        <v>1</v>
      </c>
      <c r="D34" s="181">
        <v>4</v>
      </c>
      <c r="E34" s="182" t="s">
        <v>75</v>
      </c>
      <c r="F34" s="183">
        <v>120</v>
      </c>
      <c r="G34" s="134">
        <f>'Приложение 3'!F33</f>
        <v>1347.9</v>
      </c>
      <c r="H34" s="134">
        <f>'Приложение 3'!G33</f>
        <v>0</v>
      </c>
      <c r="I34" s="134">
        <f>'Приложение 3'!H33</f>
        <v>0</v>
      </c>
      <c r="J34" s="9"/>
    </row>
    <row r="35" spans="1:10" ht="47.25" x14ac:dyDescent="0.2">
      <c r="A35" s="184" t="s">
        <v>22</v>
      </c>
      <c r="B35" s="282">
        <v>222</v>
      </c>
      <c r="C35" s="185">
        <v>1</v>
      </c>
      <c r="D35" s="185">
        <v>6</v>
      </c>
      <c r="E35" s="186" t="s">
        <v>7</v>
      </c>
      <c r="F35" s="187" t="s">
        <v>7</v>
      </c>
      <c r="G35" s="153">
        <f t="shared" ref="G35:I38" si="4">G36</f>
        <v>24.5</v>
      </c>
      <c r="H35" s="153">
        <f t="shared" si="4"/>
        <v>24.5</v>
      </c>
      <c r="I35" s="19">
        <f t="shared" si="4"/>
        <v>24.5</v>
      </c>
      <c r="J35" s="9"/>
    </row>
    <row r="36" spans="1:10" ht="18.75" x14ac:dyDescent="0.2">
      <c r="A36" s="180" t="s">
        <v>15</v>
      </c>
      <c r="B36" s="282">
        <v>222</v>
      </c>
      <c r="C36" s="181">
        <v>1</v>
      </c>
      <c r="D36" s="181">
        <v>6</v>
      </c>
      <c r="E36" s="182" t="s">
        <v>10</v>
      </c>
      <c r="F36" s="183" t="s">
        <v>7</v>
      </c>
      <c r="G36" s="134">
        <f t="shared" si="4"/>
        <v>24.5</v>
      </c>
      <c r="H36" s="134">
        <f t="shared" si="4"/>
        <v>24.5</v>
      </c>
      <c r="I36" s="24">
        <f t="shared" si="4"/>
        <v>24.5</v>
      </c>
      <c r="J36" s="9"/>
    </row>
    <row r="37" spans="1:10" ht="31.5" x14ac:dyDescent="0.2">
      <c r="A37" s="180" t="s">
        <v>90</v>
      </c>
      <c r="B37" s="282">
        <v>222</v>
      </c>
      <c r="C37" s="181">
        <v>1</v>
      </c>
      <c r="D37" s="181">
        <v>6</v>
      </c>
      <c r="E37" s="182" t="s">
        <v>23</v>
      </c>
      <c r="F37" s="183"/>
      <c r="G37" s="134">
        <f t="shared" si="4"/>
        <v>24.5</v>
      </c>
      <c r="H37" s="134">
        <f t="shared" si="4"/>
        <v>24.5</v>
      </c>
      <c r="I37" s="24">
        <f t="shared" si="4"/>
        <v>24.5</v>
      </c>
      <c r="J37" s="9"/>
    </row>
    <row r="38" spans="1:10" ht="18.75" x14ac:dyDescent="0.2">
      <c r="A38" s="180" t="s">
        <v>24</v>
      </c>
      <c r="B38" s="282">
        <v>222</v>
      </c>
      <c r="C38" s="181">
        <v>1</v>
      </c>
      <c r="D38" s="181">
        <v>6</v>
      </c>
      <c r="E38" s="182" t="s">
        <v>23</v>
      </c>
      <c r="F38" s="183">
        <v>500</v>
      </c>
      <c r="G38" s="134">
        <f t="shared" si="4"/>
        <v>24.5</v>
      </c>
      <c r="H38" s="134">
        <f t="shared" si="4"/>
        <v>24.5</v>
      </c>
      <c r="I38" s="24">
        <f t="shared" si="4"/>
        <v>24.5</v>
      </c>
      <c r="J38" s="9"/>
    </row>
    <row r="39" spans="1:10" ht="18.75" x14ac:dyDescent="0.2">
      <c r="A39" s="180" t="s">
        <v>25</v>
      </c>
      <c r="B39" s="282">
        <v>222</v>
      </c>
      <c r="C39" s="181">
        <v>1</v>
      </c>
      <c r="D39" s="181">
        <v>6</v>
      </c>
      <c r="E39" s="182" t="s">
        <v>23</v>
      </c>
      <c r="F39" s="183">
        <v>540</v>
      </c>
      <c r="G39" s="134">
        <f>'Приложение 3'!F38</f>
        <v>24.5</v>
      </c>
      <c r="H39" s="134">
        <f>'Приложение 3'!G38</f>
        <v>24.5</v>
      </c>
      <c r="I39" s="24">
        <f>'Приложение 3'!H38</f>
        <v>24.5</v>
      </c>
      <c r="J39" s="9"/>
    </row>
    <row r="40" spans="1:10" ht="18.75" hidden="1" x14ac:dyDescent="0.2">
      <c r="A40" s="166" t="s">
        <v>26</v>
      </c>
      <c r="B40" s="167">
        <v>222</v>
      </c>
      <c r="C40" s="171">
        <v>1</v>
      </c>
      <c r="D40" s="172">
        <v>7</v>
      </c>
      <c r="E40" s="173"/>
      <c r="F40" s="174"/>
      <c r="G40" s="154">
        <f t="shared" ref="G40:I43" si="5">G41</f>
        <v>0</v>
      </c>
      <c r="H40" s="154">
        <f t="shared" si="5"/>
        <v>0</v>
      </c>
      <c r="I40" s="8">
        <f t="shared" si="5"/>
        <v>0</v>
      </c>
      <c r="J40" s="9"/>
    </row>
    <row r="41" spans="1:10" ht="18.75" hidden="1" x14ac:dyDescent="0.2">
      <c r="A41" s="175" t="s">
        <v>9</v>
      </c>
      <c r="B41" s="167">
        <v>222</v>
      </c>
      <c r="C41" s="176">
        <v>1</v>
      </c>
      <c r="D41" s="177">
        <v>7</v>
      </c>
      <c r="E41" s="178" t="s">
        <v>10</v>
      </c>
      <c r="F41" s="179"/>
      <c r="G41" s="155">
        <f t="shared" si="5"/>
        <v>0</v>
      </c>
      <c r="H41" s="155">
        <f t="shared" si="5"/>
        <v>0</v>
      </c>
      <c r="I41" s="14">
        <f t="shared" si="5"/>
        <v>0</v>
      </c>
      <c r="J41" s="9"/>
    </row>
    <row r="42" spans="1:10" ht="31.5" hidden="1" x14ac:dyDescent="0.2">
      <c r="A42" s="175" t="s">
        <v>27</v>
      </c>
      <c r="B42" s="167">
        <v>222</v>
      </c>
      <c r="C42" s="176">
        <v>1</v>
      </c>
      <c r="D42" s="177">
        <v>7</v>
      </c>
      <c r="E42" s="178" t="s">
        <v>28</v>
      </c>
      <c r="F42" s="179"/>
      <c r="G42" s="155">
        <f t="shared" si="5"/>
        <v>0</v>
      </c>
      <c r="H42" s="155">
        <f t="shared" si="5"/>
        <v>0</v>
      </c>
      <c r="I42" s="14">
        <f t="shared" si="5"/>
        <v>0</v>
      </c>
      <c r="J42" s="9"/>
    </row>
    <row r="43" spans="1:10" ht="31.5" hidden="1" x14ac:dyDescent="0.2">
      <c r="A43" s="175" t="s">
        <v>93</v>
      </c>
      <c r="B43" s="167">
        <v>222</v>
      </c>
      <c r="C43" s="176">
        <v>1</v>
      </c>
      <c r="D43" s="177">
        <v>7</v>
      </c>
      <c r="E43" s="178" t="s">
        <v>28</v>
      </c>
      <c r="F43" s="179">
        <v>200</v>
      </c>
      <c r="G43" s="155">
        <f t="shared" si="5"/>
        <v>0</v>
      </c>
      <c r="H43" s="155">
        <f t="shared" si="5"/>
        <v>0</v>
      </c>
      <c r="I43" s="14">
        <f t="shared" si="5"/>
        <v>0</v>
      </c>
      <c r="J43" s="9"/>
    </row>
    <row r="44" spans="1:10" ht="31.5" hidden="1" x14ac:dyDescent="0.2">
      <c r="A44" s="180" t="s">
        <v>17</v>
      </c>
      <c r="B44" s="167">
        <v>222</v>
      </c>
      <c r="C44" s="176">
        <v>1</v>
      </c>
      <c r="D44" s="177">
        <v>7</v>
      </c>
      <c r="E44" s="178" t="s">
        <v>28</v>
      </c>
      <c r="F44" s="183">
        <v>240</v>
      </c>
      <c r="G44" s="155">
        <f>'Приложение 3'!F43</f>
        <v>0</v>
      </c>
      <c r="H44" s="155">
        <f>'Приложение 3'!G43</f>
        <v>0</v>
      </c>
      <c r="I44" s="155">
        <f>'Приложение 3'!H43</f>
        <v>0</v>
      </c>
      <c r="J44" s="9"/>
    </row>
    <row r="45" spans="1:10" ht="18.75" x14ac:dyDescent="0.2">
      <c r="A45" s="199" t="s">
        <v>29</v>
      </c>
      <c r="B45" s="167">
        <v>222</v>
      </c>
      <c r="C45" s="200">
        <v>1</v>
      </c>
      <c r="D45" s="185">
        <v>11</v>
      </c>
      <c r="E45" s="201" t="s">
        <v>7</v>
      </c>
      <c r="F45" s="187" t="s">
        <v>7</v>
      </c>
      <c r="G45" s="153">
        <f t="shared" ref="G45:I48" si="6">G46</f>
        <v>10</v>
      </c>
      <c r="H45" s="153">
        <f t="shared" si="6"/>
        <v>0</v>
      </c>
      <c r="I45" s="19">
        <f t="shared" si="6"/>
        <v>0</v>
      </c>
      <c r="J45" s="9"/>
    </row>
    <row r="46" spans="1:10" ht="18.75" x14ac:dyDescent="0.2">
      <c r="A46" s="175" t="s">
        <v>9</v>
      </c>
      <c r="B46" s="167">
        <v>222</v>
      </c>
      <c r="C46" s="176">
        <v>1</v>
      </c>
      <c r="D46" s="177">
        <v>11</v>
      </c>
      <c r="E46" s="178" t="s">
        <v>10</v>
      </c>
      <c r="F46" s="179" t="s">
        <v>7</v>
      </c>
      <c r="G46" s="155">
        <f t="shared" si="6"/>
        <v>10</v>
      </c>
      <c r="H46" s="155">
        <f t="shared" si="6"/>
        <v>0</v>
      </c>
      <c r="I46" s="14">
        <f t="shared" si="6"/>
        <v>0</v>
      </c>
      <c r="J46" s="9"/>
    </row>
    <row r="47" spans="1:10" ht="18.75" x14ac:dyDescent="0.2">
      <c r="A47" s="175" t="s">
        <v>92</v>
      </c>
      <c r="B47" s="167">
        <v>222</v>
      </c>
      <c r="C47" s="176">
        <v>1</v>
      </c>
      <c r="D47" s="177">
        <v>11</v>
      </c>
      <c r="E47" s="178" t="s">
        <v>30</v>
      </c>
      <c r="F47" s="179" t="s">
        <v>7</v>
      </c>
      <c r="G47" s="155">
        <f t="shared" si="6"/>
        <v>10</v>
      </c>
      <c r="H47" s="155">
        <f t="shared" si="6"/>
        <v>0</v>
      </c>
      <c r="I47" s="14">
        <f t="shared" si="6"/>
        <v>0</v>
      </c>
      <c r="J47" s="9"/>
    </row>
    <row r="48" spans="1:10" ht="18.75" x14ac:dyDescent="0.2">
      <c r="A48" s="175" t="s">
        <v>18</v>
      </c>
      <c r="B48" s="167">
        <v>222</v>
      </c>
      <c r="C48" s="176">
        <v>1</v>
      </c>
      <c r="D48" s="177">
        <v>11</v>
      </c>
      <c r="E48" s="178" t="s">
        <v>30</v>
      </c>
      <c r="F48" s="179">
        <v>800</v>
      </c>
      <c r="G48" s="155">
        <f t="shared" si="6"/>
        <v>10</v>
      </c>
      <c r="H48" s="155">
        <f t="shared" si="6"/>
        <v>0</v>
      </c>
      <c r="I48" s="14">
        <f t="shared" si="6"/>
        <v>0</v>
      </c>
      <c r="J48" s="9"/>
    </row>
    <row r="49" spans="1:10" ht="18.75" x14ac:dyDescent="0.2">
      <c r="A49" s="111" t="s">
        <v>31</v>
      </c>
      <c r="B49" s="167">
        <v>222</v>
      </c>
      <c r="C49" s="188">
        <v>1</v>
      </c>
      <c r="D49" s="181">
        <v>11</v>
      </c>
      <c r="E49" s="189" t="s">
        <v>30</v>
      </c>
      <c r="F49" s="183">
        <v>870</v>
      </c>
      <c r="G49" s="134">
        <f>'Приложение 3'!F48</f>
        <v>10</v>
      </c>
      <c r="H49" s="134">
        <f>'Приложение 3'!G48</f>
        <v>0</v>
      </c>
      <c r="I49" s="24">
        <f>'Приложение 3'!H48</f>
        <v>0</v>
      </c>
      <c r="J49" s="9"/>
    </row>
    <row r="50" spans="1:10" ht="18.75" x14ac:dyDescent="0.2">
      <c r="A50" s="194" t="s">
        <v>32</v>
      </c>
      <c r="B50" s="167">
        <v>222</v>
      </c>
      <c r="C50" s="195">
        <v>1</v>
      </c>
      <c r="D50" s="196">
        <v>13</v>
      </c>
      <c r="E50" s="197" t="s">
        <v>7</v>
      </c>
      <c r="F50" s="198" t="s">
        <v>7</v>
      </c>
      <c r="G50" s="158">
        <f>G51</f>
        <v>6027.2</v>
      </c>
      <c r="H50" s="158">
        <f>H51</f>
        <v>5</v>
      </c>
      <c r="I50" s="34">
        <f>I51</f>
        <v>5</v>
      </c>
      <c r="J50" s="9"/>
    </row>
    <row r="51" spans="1:10" ht="18.75" x14ac:dyDescent="0.2">
      <c r="A51" s="175" t="s">
        <v>9</v>
      </c>
      <c r="B51" s="167">
        <v>222</v>
      </c>
      <c r="C51" s="176">
        <v>1</v>
      </c>
      <c r="D51" s="177">
        <v>13</v>
      </c>
      <c r="E51" s="178" t="s">
        <v>10</v>
      </c>
      <c r="F51" s="179" t="s">
        <v>7</v>
      </c>
      <c r="G51" s="155">
        <f>G52+G55</f>
        <v>6027.2</v>
      </c>
      <c r="H51" s="155">
        <f>H52+H55</f>
        <v>5</v>
      </c>
      <c r="I51" s="14">
        <f>I52+I55</f>
        <v>5</v>
      </c>
      <c r="J51" s="9"/>
    </row>
    <row r="52" spans="1:10" ht="47.25" x14ac:dyDescent="0.2">
      <c r="A52" s="175" t="str">
        <f>'Приложение 3'!A51</f>
        <v>Оценка недвижимости, признание прав и регулирование отношений по государственной и муниципальной собственности</v>
      </c>
      <c r="B52" s="167">
        <v>222</v>
      </c>
      <c r="C52" s="176">
        <v>1</v>
      </c>
      <c r="D52" s="177">
        <v>13</v>
      </c>
      <c r="E52" s="178" t="s">
        <v>33</v>
      </c>
      <c r="F52" s="179" t="s">
        <v>7</v>
      </c>
      <c r="G52" s="155">
        <f t="shared" ref="G52:I53" si="7">G53</f>
        <v>61.9</v>
      </c>
      <c r="H52" s="155">
        <f t="shared" si="7"/>
        <v>0</v>
      </c>
      <c r="I52" s="14">
        <f t="shared" si="7"/>
        <v>0</v>
      </c>
      <c r="J52" s="9"/>
    </row>
    <row r="53" spans="1:10" ht="31.5" x14ac:dyDescent="0.2">
      <c r="A53" s="175" t="s">
        <v>93</v>
      </c>
      <c r="B53" s="167">
        <v>222</v>
      </c>
      <c r="C53" s="176">
        <v>1</v>
      </c>
      <c r="D53" s="177">
        <v>13</v>
      </c>
      <c r="E53" s="178" t="s">
        <v>33</v>
      </c>
      <c r="F53" s="179">
        <v>200</v>
      </c>
      <c r="G53" s="155">
        <f t="shared" si="7"/>
        <v>61.9</v>
      </c>
      <c r="H53" s="155">
        <f t="shared" si="7"/>
        <v>0</v>
      </c>
      <c r="I53" s="14">
        <f t="shared" si="7"/>
        <v>0</v>
      </c>
      <c r="J53" s="9"/>
    </row>
    <row r="54" spans="1:10" ht="31.5" x14ac:dyDescent="0.2">
      <c r="A54" s="180" t="s">
        <v>17</v>
      </c>
      <c r="B54" s="167">
        <v>222</v>
      </c>
      <c r="C54" s="181">
        <v>1</v>
      </c>
      <c r="D54" s="181">
        <v>13</v>
      </c>
      <c r="E54" s="182" t="s">
        <v>33</v>
      </c>
      <c r="F54" s="183">
        <v>240</v>
      </c>
      <c r="G54" s="134">
        <f>'Приложение 3'!F53</f>
        <v>61.9</v>
      </c>
      <c r="H54" s="134">
        <f>'Приложение 3'!G53</f>
        <v>0</v>
      </c>
      <c r="I54" s="134">
        <f>'Приложение 3'!H53</f>
        <v>0</v>
      </c>
      <c r="J54" s="9"/>
    </row>
    <row r="55" spans="1:10" ht="18.75" x14ac:dyDescent="0.2">
      <c r="A55" s="180" t="s">
        <v>34</v>
      </c>
      <c r="B55" s="167">
        <v>222</v>
      </c>
      <c r="C55" s="181">
        <v>1</v>
      </c>
      <c r="D55" s="181">
        <v>13</v>
      </c>
      <c r="E55" s="182" t="s">
        <v>35</v>
      </c>
      <c r="F55" s="183" t="s">
        <v>7</v>
      </c>
      <c r="G55" s="134">
        <f>G56+G58</f>
        <v>5965.3</v>
      </c>
      <c r="H55" s="134">
        <f>H56+H58</f>
        <v>5</v>
      </c>
      <c r="I55" s="24">
        <f>I56+I58</f>
        <v>5</v>
      </c>
      <c r="J55" s="9"/>
    </row>
    <row r="56" spans="1:10" ht="31.5" x14ac:dyDescent="0.2">
      <c r="A56" s="175" t="s">
        <v>93</v>
      </c>
      <c r="B56" s="167">
        <v>222</v>
      </c>
      <c r="C56" s="181">
        <v>1</v>
      </c>
      <c r="D56" s="181">
        <v>13</v>
      </c>
      <c r="E56" s="182" t="s">
        <v>35</v>
      </c>
      <c r="F56" s="183">
        <v>200</v>
      </c>
      <c r="G56" s="134">
        <f>G57</f>
        <v>5</v>
      </c>
      <c r="H56" s="134">
        <f>H57</f>
        <v>0</v>
      </c>
      <c r="I56" s="24">
        <f>I57</f>
        <v>0</v>
      </c>
      <c r="J56" s="9"/>
    </row>
    <row r="57" spans="1:10" ht="31.5" x14ac:dyDescent="0.2">
      <c r="A57" s="111" t="s">
        <v>17</v>
      </c>
      <c r="B57" s="167">
        <v>222</v>
      </c>
      <c r="C57" s="188">
        <v>1</v>
      </c>
      <c r="D57" s="181">
        <v>13</v>
      </c>
      <c r="E57" s="182" t="s">
        <v>35</v>
      </c>
      <c r="F57" s="183">
        <v>240</v>
      </c>
      <c r="G57" s="134">
        <f>'Приложение 3'!F56</f>
        <v>5</v>
      </c>
      <c r="H57" s="134">
        <f>'Приложение 3'!G56</f>
        <v>0</v>
      </c>
      <c r="I57" s="134">
        <f>'Приложение 3'!H56</f>
        <v>0</v>
      </c>
      <c r="J57" s="9"/>
    </row>
    <row r="58" spans="1:10" ht="18.75" x14ac:dyDescent="0.2">
      <c r="A58" s="175" t="s">
        <v>18</v>
      </c>
      <c r="B58" s="167">
        <v>222</v>
      </c>
      <c r="C58" s="176">
        <v>1</v>
      </c>
      <c r="D58" s="177">
        <v>13</v>
      </c>
      <c r="E58" s="182" t="s">
        <v>35</v>
      </c>
      <c r="F58" s="179">
        <v>800</v>
      </c>
      <c r="G58" s="155">
        <f>G59+G60</f>
        <v>5960.3</v>
      </c>
      <c r="H58" s="155">
        <f>H59+H60</f>
        <v>5</v>
      </c>
      <c r="I58" s="14">
        <f>I59+I60</f>
        <v>5</v>
      </c>
      <c r="J58" s="9"/>
    </row>
    <row r="59" spans="1:10" ht="18.75" x14ac:dyDescent="0.2">
      <c r="A59" s="111" t="s">
        <v>36</v>
      </c>
      <c r="B59" s="167">
        <v>222</v>
      </c>
      <c r="C59" s="188">
        <v>1</v>
      </c>
      <c r="D59" s="181">
        <v>13</v>
      </c>
      <c r="E59" s="202" t="s">
        <v>35</v>
      </c>
      <c r="F59" s="183">
        <v>830</v>
      </c>
      <c r="G59" s="134">
        <f>'Приложение 3'!F58</f>
        <v>5955.3</v>
      </c>
      <c r="H59" s="134">
        <f>'Приложение 3'!G58</f>
        <v>0</v>
      </c>
      <c r="I59" s="134">
        <f>'Приложение 3'!H58</f>
        <v>0</v>
      </c>
      <c r="J59" s="9"/>
    </row>
    <row r="60" spans="1:10" ht="18.75" x14ac:dyDescent="0.2">
      <c r="A60" s="180" t="s">
        <v>19</v>
      </c>
      <c r="B60" s="167">
        <v>222</v>
      </c>
      <c r="C60" s="188">
        <v>1</v>
      </c>
      <c r="D60" s="181">
        <v>13</v>
      </c>
      <c r="E60" s="182" t="s">
        <v>35</v>
      </c>
      <c r="F60" s="183">
        <v>850</v>
      </c>
      <c r="G60" s="134">
        <f>'Приложение 3'!F59</f>
        <v>5</v>
      </c>
      <c r="H60" s="134">
        <f>'Приложение 3'!G59</f>
        <v>5</v>
      </c>
      <c r="I60" s="134">
        <f>'Приложение 3'!H59</f>
        <v>5</v>
      </c>
      <c r="J60" s="9"/>
    </row>
    <row r="61" spans="1:10" ht="18.75" x14ac:dyDescent="0.2">
      <c r="A61" s="166" t="s">
        <v>37</v>
      </c>
      <c r="B61" s="167">
        <v>222</v>
      </c>
      <c r="C61" s="171">
        <v>2</v>
      </c>
      <c r="D61" s="172">
        <v>3</v>
      </c>
      <c r="E61" s="173" t="s">
        <v>7</v>
      </c>
      <c r="F61" s="174" t="s">
        <v>7</v>
      </c>
      <c r="G61" s="154">
        <f t="shared" ref="G61:I62" si="8">G62</f>
        <v>303</v>
      </c>
      <c r="H61" s="154">
        <f t="shared" si="8"/>
        <v>294.20000000000005</v>
      </c>
      <c r="I61" s="8">
        <f t="shared" si="8"/>
        <v>304.60000000000002</v>
      </c>
      <c r="J61" s="9"/>
    </row>
    <row r="62" spans="1:10" ht="18.75" x14ac:dyDescent="0.2">
      <c r="A62" s="175" t="s">
        <v>15</v>
      </c>
      <c r="B62" s="167">
        <v>222</v>
      </c>
      <c r="C62" s="176">
        <v>2</v>
      </c>
      <c r="D62" s="177">
        <v>3</v>
      </c>
      <c r="E62" s="178" t="s">
        <v>10</v>
      </c>
      <c r="F62" s="179" t="s">
        <v>7</v>
      </c>
      <c r="G62" s="155">
        <f t="shared" si="8"/>
        <v>303</v>
      </c>
      <c r="H62" s="155">
        <f t="shared" si="8"/>
        <v>294.20000000000005</v>
      </c>
      <c r="I62" s="14">
        <f t="shared" si="8"/>
        <v>304.60000000000002</v>
      </c>
      <c r="J62" s="9"/>
    </row>
    <row r="63" spans="1:10" s="40" customFormat="1" ht="37.5" customHeight="1" x14ac:dyDescent="0.25">
      <c r="A63" s="203" t="str">
        <f>'Приложение 3'!A63</f>
        <v xml:space="preserve">Осуществление первичного воинского учета на территориях, где отсутствуют военные комиссариаты 
</v>
      </c>
      <c r="B63" s="167">
        <v>222</v>
      </c>
      <c r="C63" s="176">
        <v>2</v>
      </c>
      <c r="D63" s="177">
        <v>3</v>
      </c>
      <c r="E63" s="178" t="s">
        <v>38</v>
      </c>
      <c r="F63" s="204" t="s">
        <v>7</v>
      </c>
      <c r="G63" s="155">
        <f>G64+G66</f>
        <v>303</v>
      </c>
      <c r="H63" s="155">
        <f>H64+H66</f>
        <v>294.20000000000005</v>
      </c>
      <c r="I63" s="14">
        <f>I64+I66</f>
        <v>304.60000000000002</v>
      </c>
      <c r="J63" s="39"/>
    </row>
    <row r="64" spans="1:10" ht="63" x14ac:dyDescent="0.2">
      <c r="A64" s="175" t="s">
        <v>13</v>
      </c>
      <c r="B64" s="167">
        <v>222</v>
      </c>
      <c r="C64" s="176">
        <v>2</v>
      </c>
      <c r="D64" s="177">
        <v>3</v>
      </c>
      <c r="E64" s="178" t="s">
        <v>38</v>
      </c>
      <c r="F64" s="179">
        <v>100</v>
      </c>
      <c r="G64" s="155">
        <f>G65</f>
        <v>287.10000000000002</v>
      </c>
      <c r="H64" s="155">
        <f>H65</f>
        <v>284.60000000000002</v>
      </c>
      <c r="I64" s="14">
        <f>I65</f>
        <v>304.5</v>
      </c>
      <c r="J64" s="9"/>
    </row>
    <row r="65" spans="1:10" ht="31.5" x14ac:dyDescent="0.2">
      <c r="A65" s="175" t="s">
        <v>39</v>
      </c>
      <c r="B65" s="167">
        <v>222</v>
      </c>
      <c r="C65" s="176">
        <v>2</v>
      </c>
      <c r="D65" s="177">
        <v>3</v>
      </c>
      <c r="E65" s="178" t="s">
        <v>38</v>
      </c>
      <c r="F65" s="179">
        <v>120</v>
      </c>
      <c r="G65" s="155">
        <f>'Приложение 3'!F65</f>
        <v>287.10000000000002</v>
      </c>
      <c r="H65" s="155">
        <f>'Приложение 3'!G65</f>
        <v>284.60000000000002</v>
      </c>
      <c r="I65" s="14">
        <f>'Приложение 3'!H65</f>
        <v>304.5</v>
      </c>
      <c r="J65" s="9"/>
    </row>
    <row r="66" spans="1:10" ht="31.5" x14ac:dyDescent="0.2">
      <c r="A66" s="175" t="s">
        <v>93</v>
      </c>
      <c r="B66" s="167">
        <v>222</v>
      </c>
      <c r="C66" s="176">
        <v>2</v>
      </c>
      <c r="D66" s="177">
        <v>3</v>
      </c>
      <c r="E66" s="178" t="s">
        <v>40</v>
      </c>
      <c r="F66" s="179">
        <v>200</v>
      </c>
      <c r="G66" s="155">
        <f>G67</f>
        <v>15.9</v>
      </c>
      <c r="H66" s="155">
        <f>H67</f>
        <v>9.6</v>
      </c>
      <c r="I66" s="14">
        <f>I67</f>
        <v>0.1</v>
      </c>
      <c r="J66" s="9"/>
    </row>
    <row r="67" spans="1:10" ht="31.5" x14ac:dyDescent="0.2">
      <c r="A67" s="175" t="s">
        <v>17</v>
      </c>
      <c r="B67" s="167">
        <v>222</v>
      </c>
      <c r="C67" s="176">
        <v>2</v>
      </c>
      <c r="D67" s="177">
        <v>3</v>
      </c>
      <c r="E67" s="178" t="s">
        <v>40</v>
      </c>
      <c r="F67" s="179">
        <v>240</v>
      </c>
      <c r="G67" s="155">
        <f>'Приложение 3'!F67</f>
        <v>15.9</v>
      </c>
      <c r="H67" s="155">
        <f>'Приложение 3'!G67</f>
        <v>9.6</v>
      </c>
      <c r="I67" s="14">
        <f>'Приложение 3'!H67</f>
        <v>0.1</v>
      </c>
      <c r="J67" s="9"/>
    </row>
    <row r="68" spans="1:10" ht="31.5" x14ac:dyDescent="0.2">
      <c r="A68" s="166" t="s">
        <v>41</v>
      </c>
      <c r="B68" s="167">
        <v>222</v>
      </c>
      <c r="C68" s="171">
        <v>3</v>
      </c>
      <c r="D68" s="177"/>
      <c r="E68" s="178"/>
      <c r="F68" s="179"/>
      <c r="G68" s="154">
        <f>G69</f>
        <v>100.3</v>
      </c>
      <c r="H68" s="154">
        <f t="shared" ref="H68:I70" si="9">H69</f>
        <v>100</v>
      </c>
      <c r="I68" s="154">
        <f t="shared" si="9"/>
        <v>50</v>
      </c>
      <c r="J68" s="9"/>
    </row>
    <row r="69" spans="1:10" ht="47.25" x14ac:dyDescent="0.2">
      <c r="A69" s="166" t="s">
        <v>134</v>
      </c>
      <c r="B69" s="167">
        <v>222</v>
      </c>
      <c r="C69" s="171">
        <v>3</v>
      </c>
      <c r="D69" s="172">
        <v>10</v>
      </c>
      <c r="E69" s="173" t="s">
        <v>7</v>
      </c>
      <c r="F69" s="174" t="s">
        <v>7</v>
      </c>
      <c r="G69" s="154">
        <f>G70</f>
        <v>100.3</v>
      </c>
      <c r="H69" s="154">
        <f t="shared" si="9"/>
        <v>100</v>
      </c>
      <c r="I69" s="154">
        <f t="shared" si="9"/>
        <v>50</v>
      </c>
      <c r="J69" s="9"/>
    </row>
    <row r="70" spans="1:10" ht="63" x14ac:dyDescent="0.2">
      <c r="A70" s="166" t="s">
        <v>99</v>
      </c>
      <c r="B70" s="167">
        <v>222</v>
      </c>
      <c r="C70" s="171">
        <v>3</v>
      </c>
      <c r="D70" s="172">
        <v>10</v>
      </c>
      <c r="E70" s="173" t="s">
        <v>42</v>
      </c>
      <c r="F70" s="174" t="s">
        <v>7</v>
      </c>
      <c r="G70" s="154">
        <f>G71</f>
        <v>100.3</v>
      </c>
      <c r="H70" s="154">
        <f t="shared" si="9"/>
        <v>100</v>
      </c>
      <c r="I70" s="154">
        <f t="shared" si="9"/>
        <v>50</v>
      </c>
      <c r="J70" s="9"/>
    </row>
    <row r="71" spans="1:10" ht="47.25" x14ac:dyDescent="0.2">
      <c r="A71" s="175" t="s">
        <v>43</v>
      </c>
      <c r="B71" s="167">
        <v>222</v>
      </c>
      <c r="C71" s="176">
        <v>3</v>
      </c>
      <c r="D71" s="177">
        <v>10</v>
      </c>
      <c r="E71" s="189" t="s">
        <v>44</v>
      </c>
      <c r="F71" s="179" t="s">
        <v>7</v>
      </c>
      <c r="G71" s="155">
        <f t="shared" ref="G71:I72" si="10">G72</f>
        <v>100.3</v>
      </c>
      <c r="H71" s="155">
        <f t="shared" si="10"/>
        <v>100</v>
      </c>
      <c r="I71" s="14">
        <f t="shared" si="10"/>
        <v>50</v>
      </c>
      <c r="J71" s="9"/>
    </row>
    <row r="72" spans="1:10" ht="31.5" x14ac:dyDescent="0.2">
      <c r="A72" s="175" t="s">
        <v>93</v>
      </c>
      <c r="B72" s="167">
        <v>222</v>
      </c>
      <c r="C72" s="188">
        <v>3</v>
      </c>
      <c r="D72" s="181">
        <v>10</v>
      </c>
      <c r="E72" s="189" t="s">
        <v>44</v>
      </c>
      <c r="F72" s="183">
        <v>200</v>
      </c>
      <c r="G72" s="134">
        <f t="shared" si="10"/>
        <v>100.3</v>
      </c>
      <c r="H72" s="134">
        <f t="shared" si="10"/>
        <v>100</v>
      </c>
      <c r="I72" s="24">
        <f t="shared" si="10"/>
        <v>50</v>
      </c>
      <c r="J72" s="9"/>
    </row>
    <row r="73" spans="1:10" ht="31.5" x14ac:dyDescent="0.2">
      <c r="A73" s="111" t="s">
        <v>17</v>
      </c>
      <c r="B73" s="167">
        <v>222</v>
      </c>
      <c r="C73" s="188">
        <v>3</v>
      </c>
      <c r="D73" s="181">
        <v>10</v>
      </c>
      <c r="E73" s="189" t="s">
        <v>44</v>
      </c>
      <c r="F73" s="183">
        <v>240</v>
      </c>
      <c r="G73" s="134">
        <f>'Приложение 3'!F73</f>
        <v>100.3</v>
      </c>
      <c r="H73" s="134">
        <f>'Приложение 3'!G73</f>
        <v>100</v>
      </c>
      <c r="I73" s="24">
        <f>'Приложение 3'!H73</f>
        <v>50</v>
      </c>
      <c r="J73" s="9"/>
    </row>
    <row r="74" spans="1:10" ht="18.75" x14ac:dyDescent="0.2">
      <c r="A74" s="199" t="s">
        <v>46</v>
      </c>
      <c r="B74" s="167">
        <v>222</v>
      </c>
      <c r="C74" s="200">
        <v>4</v>
      </c>
      <c r="D74" s="177"/>
      <c r="E74" s="178"/>
      <c r="F74" s="179"/>
      <c r="G74" s="154">
        <f t="shared" ref="G74:I75" si="11">G75</f>
        <v>1789.5</v>
      </c>
      <c r="H74" s="154">
        <f t="shared" si="11"/>
        <v>1082.2</v>
      </c>
      <c r="I74" s="154">
        <f t="shared" si="11"/>
        <v>1141</v>
      </c>
      <c r="J74" s="9"/>
    </row>
    <row r="75" spans="1:10" ht="18.75" x14ac:dyDescent="0.2">
      <c r="A75" s="199" t="s">
        <v>47</v>
      </c>
      <c r="B75" s="167">
        <v>222</v>
      </c>
      <c r="C75" s="200">
        <v>4</v>
      </c>
      <c r="D75" s="185">
        <v>9</v>
      </c>
      <c r="E75" s="201" t="s">
        <v>7</v>
      </c>
      <c r="F75" s="187" t="s">
        <v>7</v>
      </c>
      <c r="G75" s="153">
        <f t="shared" si="11"/>
        <v>1789.5</v>
      </c>
      <c r="H75" s="153">
        <f t="shared" si="11"/>
        <v>1082.2</v>
      </c>
      <c r="I75" s="153">
        <f t="shared" si="11"/>
        <v>1141</v>
      </c>
      <c r="J75" s="9"/>
    </row>
    <row r="76" spans="1:10" ht="31.5" x14ac:dyDescent="0.2">
      <c r="A76" s="166" t="s">
        <v>100</v>
      </c>
      <c r="B76" s="167">
        <v>222</v>
      </c>
      <c r="C76" s="171">
        <v>4</v>
      </c>
      <c r="D76" s="172">
        <v>9</v>
      </c>
      <c r="E76" s="173" t="s">
        <v>48</v>
      </c>
      <c r="F76" s="187"/>
      <c r="G76" s="153">
        <f>G77+G81</f>
        <v>1789.5</v>
      </c>
      <c r="H76" s="153">
        <f>H77+H81</f>
        <v>1082.2</v>
      </c>
      <c r="I76" s="19">
        <f>I77+I81</f>
        <v>1141</v>
      </c>
      <c r="J76" s="9"/>
    </row>
    <row r="77" spans="1:10" ht="31.5" x14ac:dyDescent="0.2">
      <c r="A77" s="166" t="s">
        <v>101</v>
      </c>
      <c r="B77" s="167">
        <v>222</v>
      </c>
      <c r="C77" s="171">
        <v>4</v>
      </c>
      <c r="D77" s="172">
        <v>9</v>
      </c>
      <c r="E77" s="173" t="s">
        <v>49</v>
      </c>
      <c r="F77" s="187"/>
      <c r="G77" s="153">
        <f t="shared" ref="G77:I79" si="12">G78</f>
        <v>1020.6</v>
      </c>
      <c r="H77" s="153">
        <f t="shared" si="12"/>
        <v>987.2</v>
      </c>
      <c r="I77" s="19">
        <f t="shared" si="12"/>
        <v>1046</v>
      </c>
      <c r="J77" s="9"/>
    </row>
    <row r="78" spans="1:10" ht="47.25" x14ac:dyDescent="0.2">
      <c r="A78" s="175" t="s">
        <v>129</v>
      </c>
      <c r="B78" s="167">
        <v>222</v>
      </c>
      <c r="C78" s="176">
        <v>4</v>
      </c>
      <c r="D78" s="177">
        <v>9</v>
      </c>
      <c r="E78" s="178" t="s">
        <v>50</v>
      </c>
      <c r="F78" s="187"/>
      <c r="G78" s="134">
        <f t="shared" si="12"/>
        <v>1020.6</v>
      </c>
      <c r="H78" s="134">
        <f t="shared" si="12"/>
        <v>987.2</v>
      </c>
      <c r="I78" s="24">
        <f t="shared" si="12"/>
        <v>1046</v>
      </c>
      <c r="J78" s="9"/>
    </row>
    <row r="79" spans="1:10" ht="31.5" x14ac:dyDescent="0.2">
      <c r="A79" s="175" t="s">
        <v>93</v>
      </c>
      <c r="B79" s="167">
        <v>222</v>
      </c>
      <c r="C79" s="176">
        <v>4</v>
      </c>
      <c r="D79" s="177">
        <v>9</v>
      </c>
      <c r="E79" s="178" t="s">
        <v>50</v>
      </c>
      <c r="F79" s="183">
        <v>200</v>
      </c>
      <c r="G79" s="134">
        <f t="shared" si="12"/>
        <v>1020.6</v>
      </c>
      <c r="H79" s="134">
        <f t="shared" si="12"/>
        <v>987.2</v>
      </c>
      <c r="I79" s="24">
        <f t="shared" si="12"/>
        <v>1046</v>
      </c>
      <c r="J79" s="9"/>
    </row>
    <row r="80" spans="1:10" ht="31.5" x14ac:dyDescent="0.2">
      <c r="A80" s="111" t="s">
        <v>17</v>
      </c>
      <c r="B80" s="167">
        <v>222</v>
      </c>
      <c r="C80" s="176">
        <v>4</v>
      </c>
      <c r="D80" s="177">
        <v>9</v>
      </c>
      <c r="E80" s="178" t="s">
        <v>50</v>
      </c>
      <c r="F80" s="183">
        <v>240</v>
      </c>
      <c r="G80" s="134">
        <f>'Приложение 3'!F80</f>
        <v>1020.6</v>
      </c>
      <c r="H80" s="134">
        <f>'Приложение 3'!G80</f>
        <v>987.2</v>
      </c>
      <c r="I80" s="24">
        <f>'Приложение 3'!H80</f>
        <v>1046</v>
      </c>
      <c r="J80" s="9"/>
    </row>
    <row r="81" spans="1:10" ht="47.25" x14ac:dyDescent="0.2">
      <c r="A81" s="166" t="s">
        <v>130</v>
      </c>
      <c r="B81" s="167">
        <v>222</v>
      </c>
      <c r="C81" s="171">
        <v>4</v>
      </c>
      <c r="D81" s="172">
        <v>9</v>
      </c>
      <c r="E81" s="173" t="s">
        <v>51</v>
      </c>
      <c r="F81" s="187"/>
      <c r="G81" s="153">
        <f t="shared" ref="G81:I83" si="13">G82</f>
        <v>768.9</v>
      </c>
      <c r="H81" s="153">
        <f t="shared" si="13"/>
        <v>95</v>
      </c>
      <c r="I81" s="19">
        <f t="shared" si="13"/>
        <v>95</v>
      </c>
      <c r="J81" s="9"/>
    </row>
    <row r="82" spans="1:10" ht="47.25" x14ac:dyDescent="0.2">
      <c r="A82" s="175" t="s">
        <v>131</v>
      </c>
      <c r="B82" s="167">
        <v>222</v>
      </c>
      <c r="C82" s="176">
        <v>4</v>
      </c>
      <c r="D82" s="177">
        <v>9</v>
      </c>
      <c r="E82" s="178" t="s">
        <v>52</v>
      </c>
      <c r="F82" s="187"/>
      <c r="G82" s="134">
        <f t="shared" si="13"/>
        <v>768.9</v>
      </c>
      <c r="H82" s="134">
        <f t="shared" si="13"/>
        <v>95</v>
      </c>
      <c r="I82" s="24">
        <f t="shared" si="13"/>
        <v>95</v>
      </c>
      <c r="J82" s="9"/>
    </row>
    <row r="83" spans="1:10" ht="31.5" x14ac:dyDescent="0.2">
      <c r="A83" s="175" t="s">
        <v>93</v>
      </c>
      <c r="B83" s="167">
        <v>222</v>
      </c>
      <c r="C83" s="176">
        <v>4</v>
      </c>
      <c r="D83" s="177">
        <v>9</v>
      </c>
      <c r="E83" s="178" t="s">
        <v>52</v>
      </c>
      <c r="F83" s="183">
        <v>200</v>
      </c>
      <c r="G83" s="134">
        <f t="shared" si="13"/>
        <v>768.9</v>
      </c>
      <c r="H83" s="134">
        <f t="shared" si="13"/>
        <v>95</v>
      </c>
      <c r="I83" s="24">
        <f t="shared" si="13"/>
        <v>95</v>
      </c>
      <c r="J83" s="9"/>
    </row>
    <row r="84" spans="1:10" ht="31.5" x14ac:dyDescent="0.2">
      <c r="A84" s="111" t="s">
        <v>17</v>
      </c>
      <c r="B84" s="167">
        <v>222</v>
      </c>
      <c r="C84" s="176">
        <v>4</v>
      </c>
      <c r="D84" s="177">
        <v>9</v>
      </c>
      <c r="E84" s="178" t="s">
        <v>52</v>
      </c>
      <c r="F84" s="183">
        <v>240</v>
      </c>
      <c r="G84" s="134">
        <f>'Приложение 3'!F84</f>
        <v>768.9</v>
      </c>
      <c r="H84" s="134">
        <f>'Приложение 3'!G84</f>
        <v>95</v>
      </c>
      <c r="I84" s="24">
        <f>'Приложение 3'!H84</f>
        <v>95</v>
      </c>
      <c r="J84" s="9"/>
    </row>
    <row r="85" spans="1:10" ht="18.75" x14ac:dyDescent="0.2">
      <c r="A85" s="199" t="s">
        <v>54</v>
      </c>
      <c r="B85" s="167">
        <v>222</v>
      </c>
      <c r="C85" s="200">
        <v>5</v>
      </c>
      <c r="D85" s="185" t="s">
        <v>7</v>
      </c>
      <c r="E85" s="201" t="s">
        <v>7</v>
      </c>
      <c r="F85" s="187" t="s">
        <v>7</v>
      </c>
      <c r="G85" s="153">
        <f>G86+G91</f>
        <v>1153.0999999999999</v>
      </c>
      <c r="H85" s="153">
        <f>H86+H91</f>
        <v>55</v>
      </c>
      <c r="I85" s="153">
        <f>I86+I91</f>
        <v>55</v>
      </c>
      <c r="J85" s="9"/>
    </row>
    <row r="86" spans="1:10" ht="18.75" x14ac:dyDescent="0.2">
      <c r="A86" s="166" t="s">
        <v>55</v>
      </c>
      <c r="B86" s="167">
        <v>222</v>
      </c>
      <c r="C86" s="171">
        <v>5</v>
      </c>
      <c r="D86" s="172">
        <v>1</v>
      </c>
      <c r="E86" s="173" t="s">
        <v>7</v>
      </c>
      <c r="F86" s="174" t="s">
        <v>7</v>
      </c>
      <c r="G86" s="154">
        <f t="shared" ref="G86:I87" si="14">G87</f>
        <v>7.5</v>
      </c>
      <c r="H86" s="154">
        <f t="shared" si="14"/>
        <v>5</v>
      </c>
      <c r="I86" s="154">
        <f t="shared" si="14"/>
        <v>5</v>
      </c>
      <c r="J86" s="9"/>
    </row>
    <row r="87" spans="1:10" ht="18.75" x14ac:dyDescent="0.2">
      <c r="A87" s="175" t="s">
        <v>56</v>
      </c>
      <c r="B87" s="167">
        <v>222</v>
      </c>
      <c r="C87" s="176">
        <v>5</v>
      </c>
      <c r="D87" s="177">
        <v>1</v>
      </c>
      <c r="E87" s="178" t="s">
        <v>10</v>
      </c>
      <c r="F87" s="179"/>
      <c r="G87" s="155">
        <f t="shared" si="14"/>
        <v>7.5</v>
      </c>
      <c r="H87" s="155">
        <f t="shared" si="14"/>
        <v>5</v>
      </c>
      <c r="I87" s="155">
        <f t="shared" si="14"/>
        <v>5</v>
      </c>
      <c r="J87" s="9"/>
    </row>
    <row r="88" spans="1:10" ht="18.75" x14ac:dyDescent="0.2">
      <c r="A88" s="111" t="s">
        <v>57</v>
      </c>
      <c r="B88" s="167">
        <v>222</v>
      </c>
      <c r="C88" s="176">
        <v>5</v>
      </c>
      <c r="D88" s="177">
        <v>1</v>
      </c>
      <c r="E88" s="178" t="s">
        <v>58</v>
      </c>
      <c r="F88" s="179"/>
      <c r="G88" s="155">
        <f t="shared" ref="G88:I89" si="15">G89</f>
        <v>7.5</v>
      </c>
      <c r="H88" s="155">
        <f t="shared" si="15"/>
        <v>5</v>
      </c>
      <c r="I88" s="14">
        <f t="shared" si="15"/>
        <v>5</v>
      </c>
      <c r="J88" s="9"/>
    </row>
    <row r="89" spans="1:10" ht="31.5" x14ac:dyDescent="0.2">
      <c r="A89" s="175" t="s">
        <v>93</v>
      </c>
      <c r="B89" s="167">
        <v>222</v>
      </c>
      <c r="C89" s="176">
        <v>5</v>
      </c>
      <c r="D89" s="177">
        <v>1</v>
      </c>
      <c r="E89" s="178" t="s">
        <v>58</v>
      </c>
      <c r="F89" s="179">
        <v>200</v>
      </c>
      <c r="G89" s="155">
        <f t="shared" si="15"/>
        <v>7.5</v>
      </c>
      <c r="H89" s="155">
        <f t="shared" si="15"/>
        <v>5</v>
      </c>
      <c r="I89" s="14">
        <f t="shared" si="15"/>
        <v>5</v>
      </c>
      <c r="J89" s="9"/>
    </row>
    <row r="90" spans="1:10" ht="31.5" x14ac:dyDescent="0.2">
      <c r="A90" s="111" t="s">
        <v>17</v>
      </c>
      <c r="B90" s="167">
        <v>222</v>
      </c>
      <c r="C90" s="176">
        <v>5</v>
      </c>
      <c r="D90" s="177">
        <v>1</v>
      </c>
      <c r="E90" s="178" t="s">
        <v>58</v>
      </c>
      <c r="F90" s="179">
        <v>240</v>
      </c>
      <c r="G90" s="155">
        <f>'Приложение 3'!F90</f>
        <v>7.5</v>
      </c>
      <c r="H90" s="155">
        <f>'Приложение 3'!G90</f>
        <v>5</v>
      </c>
      <c r="I90" s="14">
        <f>'Приложение 3'!H90</f>
        <v>5</v>
      </c>
      <c r="J90" s="9"/>
    </row>
    <row r="91" spans="1:10" ht="18.75" x14ac:dyDescent="0.2">
      <c r="A91" s="199" t="s">
        <v>59</v>
      </c>
      <c r="B91" s="167">
        <v>222</v>
      </c>
      <c r="C91" s="171">
        <v>5</v>
      </c>
      <c r="D91" s="172">
        <v>3</v>
      </c>
      <c r="E91" s="173"/>
      <c r="F91" s="174"/>
      <c r="G91" s="154">
        <f>G92</f>
        <v>1145.5999999999999</v>
      </c>
      <c r="H91" s="154">
        <f>H92</f>
        <v>50</v>
      </c>
      <c r="I91" s="154">
        <f>I92</f>
        <v>50</v>
      </c>
      <c r="J91" s="9"/>
    </row>
    <row r="92" spans="1:10" ht="31.5" x14ac:dyDescent="0.2">
      <c r="A92" s="166" t="s">
        <v>105</v>
      </c>
      <c r="B92" s="167">
        <v>222</v>
      </c>
      <c r="C92" s="171">
        <v>5</v>
      </c>
      <c r="D92" s="172">
        <v>3</v>
      </c>
      <c r="E92" s="173" t="s">
        <v>60</v>
      </c>
      <c r="F92" s="174" t="s">
        <v>7</v>
      </c>
      <c r="G92" s="154">
        <f>G93+G106+G110+G114</f>
        <v>1145.5999999999999</v>
      </c>
      <c r="H92" s="154">
        <f>H93+H106+H110+H114</f>
        <v>50</v>
      </c>
      <c r="I92" s="8">
        <f>I93+I106+I110+I114</f>
        <v>50</v>
      </c>
      <c r="J92" s="9"/>
    </row>
    <row r="93" spans="1:10" ht="47.25" x14ac:dyDescent="0.2">
      <c r="A93" s="175" t="s">
        <v>106</v>
      </c>
      <c r="B93" s="167">
        <v>222</v>
      </c>
      <c r="C93" s="176">
        <v>5</v>
      </c>
      <c r="D93" s="177">
        <v>3</v>
      </c>
      <c r="E93" s="178" t="s">
        <v>61</v>
      </c>
      <c r="F93" s="179"/>
      <c r="G93" s="155">
        <f>G94+G97+G103+G100</f>
        <v>1035.0999999999999</v>
      </c>
      <c r="H93" s="155">
        <f t="shared" ref="G93:I95" si="16">H94</f>
        <v>30</v>
      </c>
      <c r="I93" s="14">
        <f t="shared" si="16"/>
        <v>30</v>
      </c>
      <c r="J93" s="9"/>
    </row>
    <row r="94" spans="1:10" ht="47.25" x14ac:dyDescent="0.2">
      <c r="A94" s="175" t="s">
        <v>132</v>
      </c>
      <c r="B94" s="167">
        <v>222</v>
      </c>
      <c r="C94" s="176">
        <v>5</v>
      </c>
      <c r="D94" s="177">
        <v>3</v>
      </c>
      <c r="E94" s="178" t="s">
        <v>62</v>
      </c>
      <c r="F94" s="179"/>
      <c r="G94" s="155">
        <f t="shared" si="16"/>
        <v>415</v>
      </c>
      <c r="H94" s="155">
        <f t="shared" si="16"/>
        <v>30</v>
      </c>
      <c r="I94" s="14">
        <f t="shared" si="16"/>
        <v>30</v>
      </c>
      <c r="J94" s="9"/>
    </row>
    <row r="95" spans="1:10" ht="31.5" x14ac:dyDescent="0.2">
      <c r="A95" s="175" t="s">
        <v>93</v>
      </c>
      <c r="B95" s="167">
        <v>222</v>
      </c>
      <c r="C95" s="176">
        <v>5</v>
      </c>
      <c r="D95" s="177">
        <v>3</v>
      </c>
      <c r="E95" s="178" t="s">
        <v>62</v>
      </c>
      <c r="F95" s="179">
        <v>200</v>
      </c>
      <c r="G95" s="155">
        <f t="shared" si="16"/>
        <v>415</v>
      </c>
      <c r="H95" s="155">
        <f t="shared" si="16"/>
        <v>30</v>
      </c>
      <c r="I95" s="14">
        <f t="shared" si="16"/>
        <v>30</v>
      </c>
      <c r="J95" s="9"/>
    </row>
    <row r="96" spans="1:10" ht="31.5" x14ac:dyDescent="0.2">
      <c r="A96" s="175" t="s">
        <v>17</v>
      </c>
      <c r="B96" s="167">
        <v>222</v>
      </c>
      <c r="C96" s="176">
        <v>5</v>
      </c>
      <c r="D96" s="177">
        <v>3</v>
      </c>
      <c r="E96" s="178" t="s">
        <v>62</v>
      </c>
      <c r="F96" s="179">
        <v>240</v>
      </c>
      <c r="G96" s="155">
        <f>'Приложение 3'!F96</f>
        <v>415</v>
      </c>
      <c r="H96" s="155">
        <f>'Приложение 3'!G96</f>
        <v>30</v>
      </c>
      <c r="I96" s="14">
        <f>'Приложение 3'!H96</f>
        <v>30</v>
      </c>
      <c r="J96" s="9"/>
    </row>
    <row r="97" spans="1:10" ht="18.75" x14ac:dyDescent="0.2">
      <c r="A97" s="280" t="str">
        <f>'Приложение 3'!A97</f>
        <v>Реализация инициативных проектов</v>
      </c>
      <c r="B97" s="283">
        <v>222</v>
      </c>
      <c r="C97" s="21">
        <v>5</v>
      </c>
      <c r="D97" s="21">
        <v>3</v>
      </c>
      <c r="E97" s="35" t="s">
        <v>148</v>
      </c>
      <c r="F97" s="23"/>
      <c r="G97" s="134">
        <f t="shared" ref="G97:I98" si="17">G98</f>
        <v>298.3</v>
      </c>
      <c r="H97" s="134">
        <f t="shared" si="17"/>
        <v>0</v>
      </c>
      <c r="I97" s="134">
        <f t="shared" si="17"/>
        <v>0</v>
      </c>
      <c r="J97" s="9"/>
    </row>
    <row r="98" spans="1:10" ht="31.5" x14ac:dyDescent="0.2">
      <c r="A98" s="249" t="s">
        <v>93</v>
      </c>
      <c r="B98" s="283">
        <v>222</v>
      </c>
      <c r="C98" s="21">
        <v>5</v>
      </c>
      <c r="D98" s="21">
        <v>3</v>
      </c>
      <c r="E98" s="35" t="s">
        <v>148</v>
      </c>
      <c r="F98" s="23">
        <v>200</v>
      </c>
      <c r="G98" s="134">
        <f t="shared" si="17"/>
        <v>298.3</v>
      </c>
      <c r="H98" s="134">
        <f t="shared" si="17"/>
        <v>0</v>
      </c>
      <c r="I98" s="134">
        <f t="shared" si="17"/>
        <v>0</v>
      </c>
      <c r="J98" s="9"/>
    </row>
    <row r="99" spans="1:10" ht="31.5" x14ac:dyDescent="0.2">
      <c r="A99" s="249" t="s">
        <v>17</v>
      </c>
      <c r="B99" s="283">
        <v>222</v>
      </c>
      <c r="C99" s="21">
        <v>5</v>
      </c>
      <c r="D99" s="21">
        <v>3</v>
      </c>
      <c r="E99" s="35" t="s">
        <v>148</v>
      </c>
      <c r="F99" s="23">
        <v>240</v>
      </c>
      <c r="G99" s="134">
        <f>'Приложение 3'!F99</f>
        <v>298.3</v>
      </c>
      <c r="H99" s="134">
        <f>'Приложение 3'!G99</f>
        <v>0</v>
      </c>
      <c r="I99" s="134">
        <f>'Приложение 3'!H99</f>
        <v>0</v>
      </c>
      <c r="J99" s="9"/>
    </row>
    <row r="100" spans="1:10" ht="18.75" x14ac:dyDescent="0.2">
      <c r="A100" s="136" t="s">
        <v>154</v>
      </c>
      <c r="B100" s="283">
        <v>222</v>
      </c>
      <c r="C100" s="21">
        <v>5</v>
      </c>
      <c r="D100" s="21">
        <v>3</v>
      </c>
      <c r="E100" s="35" t="s">
        <v>164</v>
      </c>
      <c r="F100" s="23"/>
      <c r="G100" s="134">
        <f>'Приложение 3'!F100</f>
        <v>200</v>
      </c>
      <c r="H100" s="134">
        <f>'Приложение 3'!G100</f>
        <v>0</v>
      </c>
      <c r="I100" s="134">
        <f>'Приложение 3'!H100</f>
        <v>0</v>
      </c>
      <c r="J100" s="9"/>
    </row>
    <row r="101" spans="1:10" ht="31.5" x14ac:dyDescent="0.2">
      <c r="A101" s="249" t="s">
        <v>93</v>
      </c>
      <c r="B101" s="283">
        <v>222</v>
      </c>
      <c r="C101" s="21">
        <v>5</v>
      </c>
      <c r="D101" s="21">
        <v>3</v>
      </c>
      <c r="E101" s="35" t="s">
        <v>164</v>
      </c>
      <c r="F101" s="23">
        <v>200</v>
      </c>
      <c r="G101" s="134">
        <f>'Приложение 3'!F101</f>
        <v>200</v>
      </c>
      <c r="H101" s="134">
        <f>'Приложение 3'!G101</f>
        <v>0</v>
      </c>
      <c r="I101" s="134">
        <f>'Приложение 3'!H101</f>
        <v>0</v>
      </c>
      <c r="J101" s="9"/>
    </row>
    <row r="102" spans="1:10" ht="31.5" x14ac:dyDescent="0.2">
      <c r="A102" s="249" t="s">
        <v>17</v>
      </c>
      <c r="B102" s="283">
        <v>222</v>
      </c>
      <c r="C102" s="21">
        <v>5</v>
      </c>
      <c r="D102" s="21">
        <v>3</v>
      </c>
      <c r="E102" s="35" t="s">
        <v>164</v>
      </c>
      <c r="F102" s="23">
        <v>240</v>
      </c>
      <c r="G102" s="134">
        <f>'Приложение 3'!F102</f>
        <v>200</v>
      </c>
      <c r="H102" s="134">
        <f>'Приложение 3'!G102</f>
        <v>0</v>
      </c>
      <c r="I102" s="134">
        <f>'Приложение 3'!H102</f>
        <v>0</v>
      </c>
      <c r="J102" s="9"/>
    </row>
    <row r="103" spans="1:10" ht="31.5" x14ac:dyDescent="0.2">
      <c r="A103" s="280" t="str">
        <f>'Приложение 3'!A103</f>
        <v>Софинансирование инициативных проектов</v>
      </c>
      <c r="B103" s="283">
        <v>222</v>
      </c>
      <c r="C103" s="21">
        <v>5</v>
      </c>
      <c r="D103" s="21">
        <v>3</v>
      </c>
      <c r="E103" s="35" t="s">
        <v>149</v>
      </c>
      <c r="F103" s="23"/>
      <c r="G103" s="134">
        <f t="shared" ref="G103:I104" si="18">G104</f>
        <v>121.8</v>
      </c>
      <c r="H103" s="134">
        <f t="shared" si="18"/>
        <v>0</v>
      </c>
      <c r="I103" s="134">
        <f t="shared" si="18"/>
        <v>0</v>
      </c>
      <c r="J103" s="9"/>
    </row>
    <row r="104" spans="1:10" ht="31.5" x14ac:dyDescent="0.2">
      <c r="A104" s="249" t="s">
        <v>93</v>
      </c>
      <c r="B104" s="283">
        <v>222</v>
      </c>
      <c r="C104" s="21">
        <v>5</v>
      </c>
      <c r="D104" s="21">
        <v>3</v>
      </c>
      <c r="E104" s="35" t="s">
        <v>149</v>
      </c>
      <c r="F104" s="23">
        <v>200</v>
      </c>
      <c r="G104" s="134">
        <f t="shared" si="18"/>
        <v>121.8</v>
      </c>
      <c r="H104" s="134">
        <f t="shared" si="18"/>
        <v>0</v>
      </c>
      <c r="I104" s="134">
        <f t="shared" si="18"/>
        <v>0</v>
      </c>
      <c r="J104" s="9"/>
    </row>
    <row r="105" spans="1:10" ht="31.5" x14ac:dyDescent="0.2">
      <c r="A105" s="249" t="s">
        <v>17</v>
      </c>
      <c r="B105" s="167">
        <v>222</v>
      </c>
      <c r="C105" s="21">
        <v>5</v>
      </c>
      <c r="D105" s="21">
        <v>3</v>
      </c>
      <c r="E105" s="35" t="s">
        <v>149</v>
      </c>
      <c r="F105" s="179">
        <v>240</v>
      </c>
      <c r="G105" s="155">
        <f>'Приложение 3'!F105</f>
        <v>121.8</v>
      </c>
      <c r="H105" s="155">
        <f>'Приложение 3'!G105</f>
        <v>0</v>
      </c>
      <c r="I105" s="155">
        <f>'Приложение 3'!H105</f>
        <v>0</v>
      </c>
      <c r="J105" s="9"/>
    </row>
    <row r="106" spans="1:10" ht="31.5" hidden="1" x14ac:dyDescent="0.2">
      <c r="A106" s="175" t="s">
        <v>94</v>
      </c>
      <c r="B106" s="167">
        <v>222</v>
      </c>
      <c r="C106" s="176">
        <v>5</v>
      </c>
      <c r="D106" s="177">
        <v>3</v>
      </c>
      <c r="E106" s="178" t="s">
        <v>63</v>
      </c>
      <c r="F106" s="179"/>
      <c r="G106" s="155">
        <f t="shared" ref="G106:I108" si="19">G107</f>
        <v>0</v>
      </c>
      <c r="H106" s="155">
        <f t="shared" si="19"/>
        <v>0</v>
      </c>
      <c r="I106" s="14">
        <f t="shared" si="19"/>
        <v>0</v>
      </c>
      <c r="J106" s="9"/>
    </row>
    <row r="107" spans="1:10" ht="47.25" hidden="1" x14ac:dyDescent="0.2">
      <c r="A107" s="175" t="s">
        <v>95</v>
      </c>
      <c r="B107" s="167">
        <v>222</v>
      </c>
      <c r="C107" s="176">
        <v>5</v>
      </c>
      <c r="D107" s="177">
        <v>3</v>
      </c>
      <c r="E107" s="178" t="s">
        <v>64</v>
      </c>
      <c r="F107" s="179"/>
      <c r="G107" s="155">
        <f t="shared" si="19"/>
        <v>0</v>
      </c>
      <c r="H107" s="155">
        <f t="shared" si="19"/>
        <v>0</v>
      </c>
      <c r="I107" s="14">
        <f t="shared" si="19"/>
        <v>0</v>
      </c>
      <c r="J107" s="9"/>
    </row>
    <row r="108" spans="1:10" ht="31.5" hidden="1" x14ac:dyDescent="0.2">
      <c r="A108" s="175" t="s">
        <v>93</v>
      </c>
      <c r="B108" s="167">
        <v>222</v>
      </c>
      <c r="C108" s="176">
        <v>5</v>
      </c>
      <c r="D108" s="177">
        <v>3</v>
      </c>
      <c r="E108" s="178" t="s">
        <v>64</v>
      </c>
      <c r="F108" s="179">
        <v>200</v>
      </c>
      <c r="G108" s="155">
        <f t="shared" si="19"/>
        <v>0</v>
      </c>
      <c r="H108" s="155">
        <f t="shared" si="19"/>
        <v>0</v>
      </c>
      <c r="I108" s="14">
        <f t="shared" si="19"/>
        <v>0</v>
      </c>
      <c r="J108" s="9"/>
    </row>
    <row r="109" spans="1:10" ht="47.25" hidden="1" customHeight="1" x14ac:dyDescent="0.2">
      <c r="A109" s="175" t="s">
        <v>17</v>
      </c>
      <c r="B109" s="167">
        <v>222</v>
      </c>
      <c r="C109" s="176">
        <v>5</v>
      </c>
      <c r="D109" s="177">
        <v>3</v>
      </c>
      <c r="E109" s="178" t="s">
        <v>64</v>
      </c>
      <c r="F109" s="179">
        <v>240</v>
      </c>
      <c r="G109" s="155"/>
      <c r="H109" s="155"/>
      <c r="I109" s="14"/>
      <c r="J109" s="9"/>
    </row>
    <row r="110" spans="1:10" ht="47.25" x14ac:dyDescent="0.2">
      <c r="A110" s="175" t="s">
        <v>160</v>
      </c>
      <c r="B110" s="167">
        <v>222</v>
      </c>
      <c r="C110" s="176">
        <v>5</v>
      </c>
      <c r="D110" s="177">
        <v>3</v>
      </c>
      <c r="E110" s="178" t="s">
        <v>65</v>
      </c>
      <c r="F110" s="179"/>
      <c r="G110" s="155">
        <f t="shared" ref="G110:I112" si="20">G111</f>
        <v>50</v>
      </c>
      <c r="H110" s="155">
        <f t="shared" si="20"/>
        <v>10</v>
      </c>
      <c r="I110" s="14">
        <f t="shared" si="20"/>
        <v>10</v>
      </c>
      <c r="J110" s="9"/>
    </row>
    <row r="111" spans="1:10" ht="47.25" x14ac:dyDescent="0.2">
      <c r="A111" s="175" t="s">
        <v>161</v>
      </c>
      <c r="B111" s="167">
        <v>222</v>
      </c>
      <c r="C111" s="176">
        <v>5</v>
      </c>
      <c r="D111" s="177">
        <v>3</v>
      </c>
      <c r="E111" s="178" t="s">
        <v>66</v>
      </c>
      <c r="F111" s="179"/>
      <c r="G111" s="155">
        <f t="shared" si="20"/>
        <v>50</v>
      </c>
      <c r="H111" s="155">
        <f t="shared" si="20"/>
        <v>10</v>
      </c>
      <c r="I111" s="14">
        <f t="shared" si="20"/>
        <v>10</v>
      </c>
      <c r="J111" s="9"/>
    </row>
    <row r="112" spans="1:10" ht="31.5" x14ac:dyDescent="0.2">
      <c r="A112" s="175" t="s">
        <v>93</v>
      </c>
      <c r="B112" s="167">
        <v>222</v>
      </c>
      <c r="C112" s="176">
        <v>5</v>
      </c>
      <c r="D112" s="177">
        <v>3</v>
      </c>
      <c r="E112" s="178" t="s">
        <v>66</v>
      </c>
      <c r="F112" s="179">
        <v>200</v>
      </c>
      <c r="G112" s="155">
        <f t="shared" si="20"/>
        <v>50</v>
      </c>
      <c r="H112" s="155">
        <f t="shared" si="20"/>
        <v>10</v>
      </c>
      <c r="I112" s="14">
        <f t="shared" si="20"/>
        <v>10</v>
      </c>
      <c r="J112" s="9"/>
    </row>
    <row r="113" spans="1:10" ht="31.5" x14ac:dyDescent="0.2">
      <c r="A113" s="175" t="s">
        <v>17</v>
      </c>
      <c r="B113" s="167">
        <v>222</v>
      </c>
      <c r="C113" s="176">
        <v>5</v>
      </c>
      <c r="D113" s="177">
        <v>3</v>
      </c>
      <c r="E113" s="178" t="s">
        <v>66</v>
      </c>
      <c r="F113" s="179">
        <v>240</v>
      </c>
      <c r="G113" s="155">
        <f>'Приложение 3'!F113</f>
        <v>50</v>
      </c>
      <c r="H113" s="155">
        <f>'Приложение 3'!G113</f>
        <v>10</v>
      </c>
      <c r="I113" s="14">
        <f>'Приложение 3'!H113</f>
        <v>10</v>
      </c>
      <c r="J113" s="9"/>
    </row>
    <row r="114" spans="1:10" ht="47.25" x14ac:dyDescent="0.2">
      <c r="A114" s="175" t="s">
        <v>162</v>
      </c>
      <c r="B114" s="167">
        <v>222</v>
      </c>
      <c r="C114" s="176">
        <v>5</v>
      </c>
      <c r="D114" s="177">
        <v>3</v>
      </c>
      <c r="E114" s="178" t="s">
        <v>67</v>
      </c>
      <c r="F114" s="179"/>
      <c r="G114" s="155">
        <f t="shared" ref="G114:I116" si="21">G115</f>
        <v>60.5</v>
      </c>
      <c r="H114" s="155">
        <f t="shared" si="21"/>
        <v>10</v>
      </c>
      <c r="I114" s="14">
        <f t="shared" si="21"/>
        <v>10</v>
      </c>
      <c r="J114" s="9"/>
    </row>
    <row r="115" spans="1:10" ht="63" x14ac:dyDescent="0.2">
      <c r="A115" s="175" t="s">
        <v>163</v>
      </c>
      <c r="B115" s="167">
        <v>222</v>
      </c>
      <c r="C115" s="176">
        <v>5</v>
      </c>
      <c r="D115" s="177">
        <v>3</v>
      </c>
      <c r="E115" s="178" t="s">
        <v>68</v>
      </c>
      <c r="F115" s="179"/>
      <c r="G115" s="155">
        <f t="shared" si="21"/>
        <v>60.5</v>
      </c>
      <c r="H115" s="155">
        <f t="shared" si="21"/>
        <v>10</v>
      </c>
      <c r="I115" s="14">
        <f t="shared" si="21"/>
        <v>10</v>
      </c>
      <c r="J115" s="9"/>
    </row>
    <row r="116" spans="1:10" ht="31.5" x14ac:dyDescent="0.2">
      <c r="A116" s="175" t="s">
        <v>93</v>
      </c>
      <c r="B116" s="167">
        <v>222</v>
      </c>
      <c r="C116" s="176">
        <v>5</v>
      </c>
      <c r="D116" s="177">
        <v>3</v>
      </c>
      <c r="E116" s="178" t="s">
        <v>68</v>
      </c>
      <c r="F116" s="179">
        <v>200</v>
      </c>
      <c r="G116" s="155">
        <f t="shared" si="21"/>
        <v>60.5</v>
      </c>
      <c r="H116" s="155">
        <f t="shared" si="21"/>
        <v>10</v>
      </c>
      <c r="I116" s="14">
        <f t="shared" si="21"/>
        <v>10</v>
      </c>
      <c r="J116" s="9"/>
    </row>
    <row r="117" spans="1:10" ht="31.5" x14ac:dyDescent="0.2">
      <c r="A117" s="175" t="s">
        <v>17</v>
      </c>
      <c r="B117" s="167">
        <v>222</v>
      </c>
      <c r="C117" s="176">
        <v>5</v>
      </c>
      <c r="D117" s="177">
        <v>3</v>
      </c>
      <c r="E117" s="178" t="s">
        <v>68</v>
      </c>
      <c r="F117" s="179">
        <v>240</v>
      </c>
      <c r="G117" s="155">
        <f>'Приложение 3'!F117</f>
        <v>60.5</v>
      </c>
      <c r="H117" s="155">
        <f>'Приложение 3'!G117</f>
        <v>10</v>
      </c>
      <c r="I117" s="14">
        <f>'Приложение 3'!H117</f>
        <v>10</v>
      </c>
      <c r="J117" s="9"/>
    </row>
    <row r="118" spans="1:10" ht="18.75" x14ac:dyDescent="0.2">
      <c r="A118" s="205" t="s">
        <v>69</v>
      </c>
      <c r="B118" s="167">
        <v>222</v>
      </c>
      <c r="C118" s="206">
        <v>8</v>
      </c>
      <c r="D118" s="206" t="s">
        <v>7</v>
      </c>
      <c r="E118" s="207" t="s">
        <v>7</v>
      </c>
      <c r="F118" s="208" t="s">
        <v>7</v>
      </c>
      <c r="G118" s="163">
        <f t="shared" ref="G118:I119" si="22">G119</f>
        <v>5813.4</v>
      </c>
      <c r="H118" s="163">
        <f t="shared" si="22"/>
        <v>1772.6</v>
      </c>
      <c r="I118" s="52">
        <f t="shared" si="22"/>
        <v>1153</v>
      </c>
      <c r="J118" s="9"/>
    </row>
    <row r="119" spans="1:10" ht="18.75" x14ac:dyDescent="0.2">
      <c r="A119" s="209" t="s">
        <v>70</v>
      </c>
      <c r="B119" s="167">
        <v>222</v>
      </c>
      <c r="C119" s="210">
        <v>8</v>
      </c>
      <c r="D119" s="211">
        <v>1</v>
      </c>
      <c r="E119" s="212" t="s">
        <v>7</v>
      </c>
      <c r="F119" s="213" t="s">
        <v>7</v>
      </c>
      <c r="G119" s="164">
        <f t="shared" si="22"/>
        <v>5813.4</v>
      </c>
      <c r="H119" s="164">
        <f t="shared" si="22"/>
        <v>1772.6</v>
      </c>
      <c r="I119" s="164">
        <f t="shared" si="22"/>
        <v>1153</v>
      </c>
      <c r="J119" s="9"/>
    </row>
    <row r="120" spans="1:10" ht="47.25" x14ac:dyDescent="0.2">
      <c r="A120" s="214" t="s">
        <v>111</v>
      </c>
      <c r="B120" s="167">
        <v>222</v>
      </c>
      <c r="C120" s="185">
        <v>8</v>
      </c>
      <c r="D120" s="185">
        <v>1</v>
      </c>
      <c r="E120" s="186" t="s">
        <v>71</v>
      </c>
      <c r="F120" s="174" t="s">
        <v>7</v>
      </c>
      <c r="G120" s="154">
        <f>G121+G128+G133+G136</f>
        <v>5813.4</v>
      </c>
      <c r="H120" s="154">
        <f>H121+H128</f>
        <v>1772.6</v>
      </c>
      <c r="I120" s="154">
        <f>I121+I128</f>
        <v>1153</v>
      </c>
      <c r="J120" s="9"/>
    </row>
    <row r="121" spans="1:10" ht="47.25" x14ac:dyDescent="0.2">
      <c r="A121" s="138" t="s">
        <v>112</v>
      </c>
      <c r="B121" s="167">
        <v>222</v>
      </c>
      <c r="C121" s="215">
        <v>8</v>
      </c>
      <c r="D121" s="215">
        <v>1</v>
      </c>
      <c r="E121" s="182" t="s">
        <v>72</v>
      </c>
      <c r="F121" s="216"/>
      <c r="G121" s="156">
        <f>G122+G124+G126</f>
        <v>2336</v>
      </c>
      <c r="H121" s="156">
        <f>H122+H124+H126</f>
        <v>1772.6</v>
      </c>
      <c r="I121" s="54">
        <f>I122+I124+I126</f>
        <v>1153</v>
      </c>
      <c r="J121" s="9"/>
    </row>
    <row r="122" spans="1:10" ht="63" x14ac:dyDescent="0.2">
      <c r="A122" s="180" t="s">
        <v>13</v>
      </c>
      <c r="B122" s="167">
        <v>222</v>
      </c>
      <c r="C122" s="215">
        <v>8</v>
      </c>
      <c r="D122" s="215">
        <v>1</v>
      </c>
      <c r="E122" s="182" t="s">
        <v>72</v>
      </c>
      <c r="F122" s="216">
        <v>100</v>
      </c>
      <c r="G122" s="156">
        <f>G123</f>
        <v>1320</v>
      </c>
      <c r="H122" s="156">
        <f>H123</f>
        <v>1369.6</v>
      </c>
      <c r="I122" s="54">
        <f>I123</f>
        <v>750</v>
      </c>
      <c r="J122" s="9"/>
    </row>
    <row r="123" spans="1:10" ht="18.75" x14ac:dyDescent="0.25">
      <c r="A123" s="217" t="s">
        <v>73</v>
      </c>
      <c r="B123" s="167">
        <v>222</v>
      </c>
      <c r="C123" s="215">
        <v>8</v>
      </c>
      <c r="D123" s="215">
        <v>1</v>
      </c>
      <c r="E123" s="182" t="s">
        <v>72</v>
      </c>
      <c r="F123" s="216">
        <v>110</v>
      </c>
      <c r="G123" s="156">
        <f>'Приложение 3'!F123</f>
        <v>1320</v>
      </c>
      <c r="H123" s="156">
        <f>'Приложение 3'!G123</f>
        <v>1369.6</v>
      </c>
      <c r="I123" s="54">
        <f>'Приложение 3'!H123</f>
        <v>750</v>
      </c>
      <c r="J123" s="9"/>
    </row>
    <row r="124" spans="1:10" ht="31.5" x14ac:dyDescent="0.2">
      <c r="A124" s="180" t="s">
        <v>93</v>
      </c>
      <c r="B124" s="167">
        <v>222</v>
      </c>
      <c r="C124" s="215">
        <v>8</v>
      </c>
      <c r="D124" s="215">
        <v>1</v>
      </c>
      <c r="E124" s="182" t="s">
        <v>72</v>
      </c>
      <c r="F124" s="218">
        <v>200</v>
      </c>
      <c r="G124" s="157">
        <f>G125</f>
        <v>993</v>
      </c>
      <c r="H124" s="157">
        <f>H125</f>
        <v>400</v>
      </c>
      <c r="I124" s="58">
        <f>I125</f>
        <v>400</v>
      </c>
      <c r="J124" s="9"/>
    </row>
    <row r="125" spans="1:10" ht="31.5" x14ac:dyDescent="0.2">
      <c r="A125" s="219" t="s">
        <v>17</v>
      </c>
      <c r="B125" s="167">
        <v>222</v>
      </c>
      <c r="C125" s="215">
        <v>8</v>
      </c>
      <c r="D125" s="215">
        <v>1</v>
      </c>
      <c r="E125" s="182" t="s">
        <v>72</v>
      </c>
      <c r="F125" s="220">
        <v>240</v>
      </c>
      <c r="G125" s="165">
        <f>'Приложение 3'!F125</f>
        <v>993</v>
      </c>
      <c r="H125" s="165">
        <f>'Приложение 3'!G125</f>
        <v>400</v>
      </c>
      <c r="I125" s="62">
        <f>'Приложение 3'!H125</f>
        <v>400</v>
      </c>
      <c r="J125" s="9"/>
    </row>
    <row r="126" spans="1:10" ht="18.75" x14ac:dyDescent="0.2">
      <c r="A126" s="180" t="s">
        <v>18</v>
      </c>
      <c r="B126" s="167">
        <v>222</v>
      </c>
      <c r="C126" s="215">
        <v>8</v>
      </c>
      <c r="D126" s="215">
        <v>1</v>
      </c>
      <c r="E126" s="182" t="s">
        <v>72</v>
      </c>
      <c r="F126" s="216">
        <v>800</v>
      </c>
      <c r="G126" s="156">
        <f>G127</f>
        <v>23</v>
      </c>
      <c r="H126" s="156">
        <f>H127</f>
        <v>3</v>
      </c>
      <c r="I126" s="54">
        <f>I127</f>
        <v>3</v>
      </c>
      <c r="J126" s="9"/>
    </row>
    <row r="127" spans="1:10" ht="18.75" x14ac:dyDescent="0.2">
      <c r="A127" s="180" t="s">
        <v>19</v>
      </c>
      <c r="B127" s="167">
        <v>222</v>
      </c>
      <c r="C127" s="221">
        <v>8</v>
      </c>
      <c r="D127" s="222">
        <v>1</v>
      </c>
      <c r="E127" s="178" t="s">
        <v>72</v>
      </c>
      <c r="F127" s="216">
        <v>850</v>
      </c>
      <c r="G127" s="156">
        <f>'Приложение 3'!F127</f>
        <v>23</v>
      </c>
      <c r="H127" s="156">
        <f>'Приложение 3'!G127</f>
        <v>3</v>
      </c>
      <c r="I127" s="54">
        <f>'Приложение 3'!H127</f>
        <v>3</v>
      </c>
      <c r="J127" s="9"/>
    </row>
    <row r="128" spans="1:10" ht="18.75" x14ac:dyDescent="0.2">
      <c r="A128" s="37" t="s">
        <v>154</v>
      </c>
      <c r="B128" s="167">
        <v>222</v>
      </c>
      <c r="C128" s="223">
        <v>8</v>
      </c>
      <c r="D128" s="215">
        <v>1</v>
      </c>
      <c r="E128" s="178" t="s">
        <v>74</v>
      </c>
      <c r="F128" s="218"/>
      <c r="G128" s="157">
        <f>G129+G131</f>
        <v>3445.2</v>
      </c>
      <c r="H128" s="157">
        <f>H129+H131</f>
        <v>0</v>
      </c>
      <c r="I128" s="58">
        <f>I129+I131</f>
        <v>0</v>
      </c>
      <c r="J128" s="9"/>
    </row>
    <row r="129" spans="1:10" ht="63" x14ac:dyDescent="0.2">
      <c r="A129" s="180" t="s">
        <v>13</v>
      </c>
      <c r="B129" s="167">
        <v>222</v>
      </c>
      <c r="C129" s="223">
        <v>8</v>
      </c>
      <c r="D129" s="215">
        <v>1</v>
      </c>
      <c r="E129" s="178" t="s">
        <v>74</v>
      </c>
      <c r="F129" s="218">
        <v>100</v>
      </c>
      <c r="G129" s="157">
        <f>G130</f>
        <v>3445.2</v>
      </c>
      <c r="H129" s="157">
        <f>H130</f>
        <v>0</v>
      </c>
      <c r="I129" s="58">
        <f>I130</f>
        <v>0</v>
      </c>
      <c r="J129" s="9"/>
    </row>
    <row r="130" spans="1:10" ht="18.75" x14ac:dyDescent="0.25">
      <c r="A130" s="217" t="s">
        <v>73</v>
      </c>
      <c r="B130" s="167">
        <v>222</v>
      </c>
      <c r="C130" s="223">
        <v>8</v>
      </c>
      <c r="D130" s="215">
        <v>1</v>
      </c>
      <c r="E130" s="178" t="s">
        <v>74</v>
      </c>
      <c r="F130" s="218">
        <v>110</v>
      </c>
      <c r="G130" s="157">
        <f>'Приложение 3'!F130</f>
        <v>3445.2</v>
      </c>
      <c r="H130" s="157">
        <f>'Приложение 3'!G130</f>
        <v>0</v>
      </c>
      <c r="I130" s="157">
        <f>'Приложение 3'!H130</f>
        <v>0</v>
      </c>
      <c r="J130" s="9"/>
    </row>
    <row r="131" spans="1:10" ht="31.5" hidden="1" x14ac:dyDescent="0.2">
      <c r="A131" s="219" t="s">
        <v>53</v>
      </c>
      <c r="B131" s="167">
        <v>222</v>
      </c>
      <c r="C131" s="223">
        <v>8</v>
      </c>
      <c r="D131" s="215">
        <v>1</v>
      </c>
      <c r="E131" s="178" t="s">
        <v>74</v>
      </c>
      <c r="F131" s="218">
        <v>200</v>
      </c>
      <c r="G131" s="157">
        <f>G132</f>
        <v>0</v>
      </c>
      <c r="H131" s="157">
        <f>H132</f>
        <v>0</v>
      </c>
      <c r="I131" s="157">
        <f>I132</f>
        <v>0</v>
      </c>
      <c r="J131" s="9"/>
    </row>
    <row r="132" spans="1:10" ht="31.5" hidden="1" x14ac:dyDescent="0.2">
      <c r="A132" s="219" t="s">
        <v>17</v>
      </c>
      <c r="B132" s="167">
        <v>222</v>
      </c>
      <c r="C132" s="223">
        <v>8</v>
      </c>
      <c r="D132" s="215">
        <v>1</v>
      </c>
      <c r="E132" s="178" t="s">
        <v>74</v>
      </c>
      <c r="F132" s="218">
        <v>240</v>
      </c>
      <c r="G132" s="157">
        <f>'Приложение 3'!F132</f>
        <v>0</v>
      </c>
      <c r="H132" s="157">
        <f>'Приложение 3'!G132</f>
        <v>0</v>
      </c>
      <c r="I132" s="157">
        <f>'Приложение 3'!H132</f>
        <v>0</v>
      </c>
      <c r="J132" s="9"/>
    </row>
    <row r="133" spans="1:10" ht="24" customHeight="1" x14ac:dyDescent="0.2">
      <c r="A133" s="248" t="s">
        <v>165</v>
      </c>
      <c r="B133" s="167">
        <v>222</v>
      </c>
      <c r="C133" s="10">
        <v>8</v>
      </c>
      <c r="D133" s="11">
        <v>1</v>
      </c>
      <c r="E133" s="12" t="s">
        <v>136</v>
      </c>
      <c r="F133" s="13"/>
      <c r="G133" s="157">
        <f t="shared" ref="G133:I134" si="23">G134</f>
        <v>32.200000000000003</v>
      </c>
      <c r="H133" s="157">
        <f t="shared" si="23"/>
        <v>0</v>
      </c>
      <c r="I133" s="157">
        <f t="shared" si="23"/>
        <v>0</v>
      </c>
      <c r="J133" s="9"/>
    </row>
    <row r="134" spans="1:10" ht="31.5" x14ac:dyDescent="0.2">
      <c r="A134" s="249" t="s">
        <v>53</v>
      </c>
      <c r="B134" s="167">
        <v>222</v>
      </c>
      <c r="C134" s="10">
        <v>8</v>
      </c>
      <c r="D134" s="11">
        <v>1</v>
      </c>
      <c r="E134" s="12" t="s">
        <v>136</v>
      </c>
      <c r="F134" s="13">
        <v>200</v>
      </c>
      <c r="G134" s="157">
        <f t="shared" si="23"/>
        <v>32.200000000000003</v>
      </c>
      <c r="H134" s="157">
        <f t="shared" si="23"/>
        <v>0</v>
      </c>
      <c r="I134" s="157">
        <f t="shared" si="23"/>
        <v>0</v>
      </c>
      <c r="J134" s="9"/>
    </row>
    <row r="135" spans="1:10" ht="31.5" x14ac:dyDescent="0.2">
      <c r="A135" s="249" t="s">
        <v>17</v>
      </c>
      <c r="B135" s="167">
        <v>222</v>
      </c>
      <c r="C135" s="10">
        <v>8</v>
      </c>
      <c r="D135" s="11">
        <v>1</v>
      </c>
      <c r="E135" s="12" t="s">
        <v>136</v>
      </c>
      <c r="F135" s="13">
        <v>240</v>
      </c>
      <c r="G135" s="157">
        <f>'Приложение 3'!F135</f>
        <v>32.200000000000003</v>
      </c>
      <c r="H135" s="157">
        <f>'Приложение 3'!G135</f>
        <v>0</v>
      </c>
      <c r="I135" s="157">
        <f>'Приложение 3'!H135</f>
        <v>0</v>
      </c>
      <c r="J135" s="9"/>
    </row>
    <row r="136" spans="1:10" ht="47.25" hidden="1" x14ac:dyDescent="0.2">
      <c r="A136" s="248" t="s">
        <v>135</v>
      </c>
      <c r="B136" s="167">
        <v>222</v>
      </c>
      <c r="C136" s="10">
        <v>8</v>
      </c>
      <c r="D136" s="11">
        <v>1</v>
      </c>
      <c r="E136" s="12" t="s">
        <v>136</v>
      </c>
      <c r="F136" s="13"/>
      <c r="G136" s="157">
        <f t="shared" ref="G136:I137" si="24">G137</f>
        <v>0</v>
      </c>
      <c r="H136" s="157">
        <f t="shared" si="24"/>
        <v>0</v>
      </c>
      <c r="I136" s="157">
        <f t="shared" si="24"/>
        <v>0</v>
      </c>
      <c r="J136" s="9"/>
    </row>
    <row r="137" spans="1:10" ht="31.5" hidden="1" x14ac:dyDescent="0.2">
      <c r="A137" s="249" t="s">
        <v>53</v>
      </c>
      <c r="B137" s="167">
        <v>222</v>
      </c>
      <c r="C137" s="10">
        <v>8</v>
      </c>
      <c r="D137" s="11">
        <v>1</v>
      </c>
      <c r="E137" s="12" t="s">
        <v>136</v>
      </c>
      <c r="F137" s="13">
        <v>200</v>
      </c>
      <c r="G137" s="157">
        <f t="shared" si="24"/>
        <v>0</v>
      </c>
      <c r="H137" s="157">
        <f t="shared" si="24"/>
        <v>0</v>
      </c>
      <c r="I137" s="157">
        <f t="shared" si="24"/>
        <v>0</v>
      </c>
      <c r="J137" s="9"/>
    </row>
    <row r="138" spans="1:10" ht="31.5" hidden="1" x14ac:dyDescent="0.2">
      <c r="A138" s="249" t="s">
        <v>17</v>
      </c>
      <c r="B138" s="167">
        <v>222</v>
      </c>
      <c r="C138" s="10">
        <v>8</v>
      </c>
      <c r="D138" s="11">
        <v>1</v>
      </c>
      <c r="E138" s="12" t="s">
        <v>136</v>
      </c>
      <c r="F138" s="13">
        <v>240</v>
      </c>
      <c r="G138" s="157">
        <f>'Приложение 3'!F138</f>
        <v>0</v>
      </c>
      <c r="H138" s="157">
        <f>'Приложение 3'!G138</f>
        <v>0</v>
      </c>
      <c r="I138" s="157">
        <f>'Приложение 3'!H138</f>
        <v>0</v>
      </c>
      <c r="J138" s="9"/>
    </row>
    <row r="139" spans="1:10" ht="18.75" x14ac:dyDescent="0.2">
      <c r="A139" s="199" t="s">
        <v>76</v>
      </c>
      <c r="B139" s="167">
        <v>222</v>
      </c>
      <c r="C139" s="224">
        <v>10</v>
      </c>
      <c r="D139" s="215"/>
      <c r="E139" s="178"/>
      <c r="F139" s="218"/>
      <c r="G139" s="153">
        <f t="shared" ref="G139:I143" si="25">G140</f>
        <v>208.4</v>
      </c>
      <c r="H139" s="153">
        <f t="shared" si="25"/>
        <v>181.4</v>
      </c>
      <c r="I139" s="153">
        <f t="shared" si="25"/>
        <v>181.4</v>
      </c>
      <c r="J139" s="9"/>
    </row>
    <row r="140" spans="1:10" ht="18.75" x14ac:dyDescent="0.2">
      <c r="A140" s="225" t="s">
        <v>77</v>
      </c>
      <c r="B140" s="167">
        <v>222</v>
      </c>
      <c r="C140" s="224">
        <v>10</v>
      </c>
      <c r="D140" s="206">
        <v>1</v>
      </c>
      <c r="E140" s="207" t="s">
        <v>7</v>
      </c>
      <c r="F140" s="208" t="s">
        <v>7</v>
      </c>
      <c r="G140" s="163">
        <f t="shared" si="25"/>
        <v>208.4</v>
      </c>
      <c r="H140" s="163">
        <f t="shared" si="25"/>
        <v>181.4</v>
      </c>
      <c r="I140" s="163">
        <f t="shared" si="25"/>
        <v>181.4</v>
      </c>
      <c r="J140" s="9"/>
    </row>
    <row r="141" spans="1:10" ht="18.75" x14ac:dyDescent="0.2">
      <c r="A141" s="226" t="s">
        <v>78</v>
      </c>
      <c r="B141" s="167">
        <v>222</v>
      </c>
      <c r="C141" s="227">
        <v>10</v>
      </c>
      <c r="D141" s="228">
        <v>1</v>
      </c>
      <c r="E141" s="202" t="s">
        <v>10</v>
      </c>
      <c r="F141" s="220" t="s">
        <v>7</v>
      </c>
      <c r="G141" s="165">
        <f t="shared" si="25"/>
        <v>208.4</v>
      </c>
      <c r="H141" s="165">
        <f t="shared" si="25"/>
        <v>181.4</v>
      </c>
      <c r="I141" s="165">
        <f t="shared" si="25"/>
        <v>181.4</v>
      </c>
      <c r="J141" s="9"/>
    </row>
    <row r="142" spans="1:10" ht="31.5" x14ac:dyDescent="0.2">
      <c r="A142" s="229" t="s">
        <v>79</v>
      </c>
      <c r="B142" s="167">
        <v>222</v>
      </c>
      <c r="C142" s="221">
        <v>10</v>
      </c>
      <c r="D142" s="222">
        <v>1</v>
      </c>
      <c r="E142" s="178" t="s">
        <v>91</v>
      </c>
      <c r="F142" s="216" t="s">
        <v>7</v>
      </c>
      <c r="G142" s="156">
        <f t="shared" si="25"/>
        <v>208.4</v>
      </c>
      <c r="H142" s="156">
        <f t="shared" si="25"/>
        <v>181.4</v>
      </c>
      <c r="I142" s="156">
        <f t="shared" si="25"/>
        <v>181.4</v>
      </c>
      <c r="J142" s="9"/>
    </row>
    <row r="143" spans="1:10" ht="18.75" x14ac:dyDescent="0.2">
      <c r="A143" s="230" t="s">
        <v>80</v>
      </c>
      <c r="B143" s="167">
        <v>222</v>
      </c>
      <c r="C143" s="223">
        <v>10</v>
      </c>
      <c r="D143" s="215">
        <v>1</v>
      </c>
      <c r="E143" s="178" t="s">
        <v>91</v>
      </c>
      <c r="F143" s="218">
        <v>300</v>
      </c>
      <c r="G143" s="157">
        <f>G144</f>
        <v>208.4</v>
      </c>
      <c r="H143" s="157">
        <f t="shared" si="25"/>
        <v>181.4</v>
      </c>
      <c r="I143" s="157">
        <f t="shared" si="25"/>
        <v>181.4</v>
      </c>
      <c r="J143" s="9"/>
    </row>
    <row r="144" spans="1:10" ht="18.75" x14ac:dyDescent="0.2">
      <c r="A144" s="111" t="str">
        <f>'Приложение 3'!A144</f>
        <v>Публичные нормативные социальные выплаты гражданам</v>
      </c>
      <c r="B144" s="167">
        <v>222</v>
      </c>
      <c r="C144" s="223">
        <v>10</v>
      </c>
      <c r="D144" s="215">
        <v>1</v>
      </c>
      <c r="E144" s="182" t="s">
        <v>91</v>
      </c>
      <c r="F144" s="218">
        <v>310</v>
      </c>
      <c r="G144" s="157">
        <f>'Приложение 3'!F144</f>
        <v>208.4</v>
      </c>
      <c r="H144" s="157">
        <f>'Приложение 3'!G144</f>
        <v>181.4</v>
      </c>
      <c r="I144" s="157">
        <f>'Приложение 3'!H144</f>
        <v>181.4</v>
      </c>
      <c r="J144" s="9"/>
    </row>
    <row r="145" spans="1:10" ht="31.5" x14ac:dyDescent="0.2">
      <c r="A145" s="214" t="s">
        <v>113</v>
      </c>
      <c r="B145" s="167">
        <v>222</v>
      </c>
      <c r="C145" s="185">
        <v>11</v>
      </c>
      <c r="D145" s="185">
        <v>2</v>
      </c>
      <c r="E145" s="186" t="s">
        <v>82</v>
      </c>
      <c r="F145" s="187"/>
      <c r="G145" s="128">
        <f>G146+G153</f>
        <v>3444.6000000000004</v>
      </c>
      <c r="H145" s="128">
        <f>H146+H153</f>
        <v>1670</v>
      </c>
      <c r="I145" s="128">
        <f>I146+I153+I149</f>
        <v>1170</v>
      </c>
      <c r="J145" s="9"/>
    </row>
    <row r="146" spans="1:10" ht="31.5" x14ac:dyDescent="0.2">
      <c r="A146" s="138" t="s">
        <v>127</v>
      </c>
      <c r="B146" s="167">
        <v>222</v>
      </c>
      <c r="C146" s="215">
        <v>11</v>
      </c>
      <c r="D146" s="215">
        <v>2</v>
      </c>
      <c r="E146" s="182" t="s">
        <v>82</v>
      </c>
      <c r="F146" s="218" t="s">
        <v>7</v>
      </c>
      <c r="G146" s="132">
        <f>G147+G149+G151</f>
        <v>1707.9</v>
      </c>
      <c r="H146" s="132">
        <f>H147+H149+H151</f>
        <v>1670</v>
      </c>
      <c r="I146" s="123">
        <f>I147+I151</f>
        <v>770</v>
      </c>
      <c r="J146" s="9"/>
    </row>
    <row r="147" spans="1:10" ht="63" x14ac:dyDescent="0.2">
      <c r="A147" s="138" t="s">
        <v>13</v>
      </c>
      <c r="B147" s="167">
        <v>222</v>
      </c>
      <c r="C147" s="215">
        <v>11</v>
      </c>
      <c r="D147" s="215">
        <v>2</v>
      </c>
      <c r="E147" s="182" t="s">
        <v>82</v>
      </c>
      <c r="F147" s="216">
        <v>100</v>
      </c>
      <c r="G147" s="131">
        <f>G148</f>
        <v>988</v>
      </c>
      <c r="H147" s="131">
        <f>H148</f>
        <v>1250</v>
      </c>
      <c r="I147" s="122">
        <f>I148</f>
        <v>750</v>
      </c>
      <c r="J147" s="9"/>
    </row>
    <row r="148" spans="1:10" ht="18.75" x14ac:dyDescent="0.2">
      <c r="A148" s="231" t="s">
        <v>73</v>
      </c>
      <c r="B148" s="167">
        <v>222</v>
      </c>
      <c r="C148" s="215">
        <v>11</v>
      </c>
      <c r="D148" s="215">
        <v>2</v>
      </c>
      <c r="E148" s="182" t="s">
        <v>82</v>
      </c>
      <c r="F148" s="216">
        <v>110</v>
      </c>
      <c r="G148" s="131">
        <f>'Приложение 3'!F149</f>
        <v>988</v>
      </c>
      <c r="H148" s="131">
        <f>'Приложение 3'!G149</f>
        <v>1250</v>
      </c>
      <c r="I148" s="122">
        <f>'Приложение 3'!H149</f>
        <v>750</v>
      </c>
      <c r="J148" s="9"/>
    </row>
    <row r="149" spans="1:10" ht="31.5" x14ac:dyDescent="0.2">
      <c r="A149" s="203" t="s">
        <v>93</v>
      </c>
      <c r="B149" s="167">
        <v>222</v>
      </c>
      <c r="C149" s="215">
        <v>11</v>
      </c>
      <c r="D149" s="215">
        <v>2</v>
      </c>
      <c r="E149" s="182" t="s">
        <v>82</v>
      </c>
      <c r="F149" s="218">
        <v>200</v>
      </c>
      <c r="G149" s="132">
        <f>G150</f>
        <v>699.9</v>
      </c>
      <c r="H149" s="132">
        <f>H150</f>
        <v>400</v>
      </c>
      <c r="I149" s="123">
        <f>I150</f>
        <v>400</v>
      </c>
      <c r="J149" s="9"/>
    </row>
    <row r="150" spans="1:10" ht="31.5" x14ac:dyDescent="0.2">
      <c r="A150" s="232" t="s">
        <v>17</v>
      </c>
      <c r="B150" s="167">
        <v>222</v>
      </c>
      <c r="C150" s="215">
        <v>11</v>
      </c>
      <c r="D150" s="215">
        <v>2</v>
      </c>
      <c r="E150" s="182" t="s">
        <v>82</v>
      </c>
      <c r="F150" s="220">
        <v>240</v>
      </c>
      <c r="G150" s="133">
        <f>'Приложение 3'!F151</f>
        <v>699.9</v>
      </c>
      <c r="H150" s="133">
        <f>'Приложение 3'!G151</f>
        <v>400</v>
      </c>
      <c r="I150" s="124">
        <f>'Приложение 3'!H151</f>
        <v>400</v>
      </c>
      <c r="J150" s="9"/>
    </row>
    <row r="151" spans="1:10" ht="18.75" x14ac:dyDescent="0.2">
      <c r="A151" s="138" t="s">
        <v>18</v>
      </c>
      <c r="B151" s="167">
        <v>222</v>
      </c>
      <c r="C151" s="215">
        <v>11</v>
      </c>
      <c r="D151" s="215">
        <v>2</v>
      </c>
      <c r="E151" s="182" t="s">
        <v>82</v>
      </c>
      <c r="F151" s="216">
        <v>800</v>
      </c>
      <c r="G151" s="131">
        <f>G152</f>
        <v>20</v>
      </c>
      <c r="H151" s="131">
        <f>H152</f>
        <v>20</v>
      </c>
      <c r="I151" s="122">
        <f>I152</f>
        <v>20</v>
      </c>
      <c r="J151" s="9"/>
    </row>
    <row r="152" spans="1:10" ht="18.75" x14ac:dyDescent="0.2">
      <c r="A152" s="138" t="s">
        <v>19</v>
      </c>
      <c r="B152" s="167">
        <v>222</v>
      </c>
      <c r="C152" s="215">
        <v>11</v>
      </c>
      <c r="D152" s="215">
        <v>2</v>
      </c>
      <c r="E152" s="182" t="s">
        <v>82</v>
      </c>
      <c r="F152" s="216">
        <v>850</v>
      </c>
      <c r="G152" s="131">
        <f>'Приложение 3'!F153</f>
        <v>20</v>
      </c>
      <c r="H152" s="131">
        <f>'Приложение 3'!G153</f>
        <v>20</v>
      </c>
      <c r="I152" s="122">
        <f>'Приложение 3'!H153</f>
        <v>20</v>
      </c>
      <c r="J152" s="9"/>
    </row>
    <row r="153" spans="1:10" ht="18.75" x14ac:dyDescent="0.2">
      <c r="A153" s="37" t="s">
        <v>154</v>
      </c>
      <c r="B153" s="167">
        <v>222</v>
      </c>
      <c r="C153" s="215">
        <v>11</v>
      </c>
      <c r="D153" s="215">
        <v>2</v>
      </c>
      <c r="E153" s="178" t="s">
        <v>98</v>
      </c>
      <c r="F153" s="218"/>
      <c r="G153" s="132">
        <f t="shared" ref="G153:I154" si="26">G154</f>
        <v>1736.7</v>
      </c>
      <c r="H153" s="132">
        <f t="shared" si="26"/>
        <v>0</v>
      </c>
      <c r="I153" s="132">
        <f t="shared" si="26"/>
        <v>0</v>
      </c>
      <c r="J153" s="9"/>
    </row>
    <row r="154" spans="1:10" ht="63" x14ac:dyDescent="0.2">
      <c r="A154" s="138" t="s">
        <v>13</v>
      </c>
      <c r="B154" s="167">
        <v>222</v>
      </c>
      <c r="C154" s="215">
        <v>11</v>
      </c>
      <c r="D154" s="215">
        <v>2</v>
      </c>
      <c r="E154" s="178" t="s">
        <v>98</v>
      </c>
      <c r="F154" s="218">
        <v>100</v>
      </c>
      <c r="G154" s="132">
        <f t="shared" si="26"/>
        <v>1736.7</v>
      </c>
      <c r="H154" s="132">
        <f t="shared" si="26"/>
        <v>0</v>
      </c>
      <c r="I154" s="123">
        <f t="shared" si="26"/>
        <v>0</v>
      </c>
      <c r="J154" s="9"/>
    </row>
    <row r="155" spans="1:10" ht="18.75" x14ac:dyDescent="0.2">
      <c r="A155" s="231" t="s">
        <v>73</v>
      </c>
      <c r="B155" s="167">
        <v>222</v>
      </c>
      <c r="C155" s="215">
        <v>11</v>
      </c>
      <c r="D155" s="215">
        <v>2</v>
      </c>
      <c r="E155" s="178" t="s">
        <v>98</v>
      </c>
      <c r="F155" s="218">
        <v>110</v>
      </c>
      <c r="G155" s="132">
        <f>'Приложение 3'!F156</f>
        <v>1736.7</v>
      </c>
      <c r="H155" s="132">
        <f>'Приложение 3'!G156</f>
        <v>0</v>
      </c>
      <c r="I155" s="132">
        <f>'Приложение 3'!H156</f>
        <v>0</v>
      </c>
      <c r="J155" s="9"/>
    </row>
    <row r="156" spans="1:10" ht="18.75" x14ac:dyDescent="0.2">
      <c r="A156" s="138" t="s">
        <v>84</v>
      </c>
      <c r="B156" s="167">
        <v>222</v>
      </c>
      <c r="C156" s="181">
        <v>99</v>
      </c>
      <c r="D156" s="181">
        <v>99</v>
      </c>
      <c r="E156" s="182"/>
      <c r="F156" s="183"/>
      <c r="G156" s="134">
        <f t="shared" ref="G156:I159" si="27">G157</f>
        <v>0</v>
      </c>
      <c r="H156" s="134">
        <f t="shared" si="27"/>
        <v>252.8</v>
      </c>
      <c r="I156" s="24">
        <f t="shared" si="27"/>
        <v>465.2</v>
      </c>
      <c r="J156" s="9"/>
    </row>
    <row r="157" spans="1:10" ht="18.75" x14ac:dyDescent="0.2">
      <c r="A157" s="138" t="s">
        <v>9</v>
      </c>
      <c r="B157" s="167">
        <v>222</v>
      </c>
      <c r="C157" s="181">
        <v>99</v>
      </c>
      <c r="D157" s="181">
        <v>99</v>
      </c>
      <c r="E157" s="182" t="s">
        <v>10</v>
      </c>
      <c r="F157" s="183"/>
      <c r="G157" s="134">
        <f t="shared" si="27"/>
        <v>0</v>
      </c>
      <c r="H157" s="134">
        <f t="shared" si="27"/>
        <v>252.8</v>
      </c>
      <c r="I157" s="24">
        <f t="shared" si="27"/>
        <v>465.2</v>
      </c>
      <c r="J157" s="9"/>
    </row>
    <row r="158" spans="1:10" ht="18.75" x14ac:dyDescent="0.2">
      <c r="A158" s="138" t="s">
        <v>84</v>
      </c>
      <c r="B158" s="167">
        <v>222</v>
      </c>
      <c r="C158" s="181">
        <v>99</v>
      </c>
      <c r="D158" s="181">
        <v>99</v>
      </c>
      <c r="E158" s="182" t="s">
        <v>146</v>
      </c>
      <c r="F158" s="183"/>
      <c r="G158" s="134">
        <f t="shared" si="27"/>
        <v>0</v>
      </c>
      <c r="H158" s="134">
        <f t="shared" si="27"/>
        <v>252.8</v>
      </c>
      <c r="I158" s="24">
        <f t="shared" si="27"/>
        <v>465.2</v>
      </c>
      <c r="J158" s="9"/>
    </row>
    <row r="159" spans="1:10" ht="18.75" x14ac:dyDescent="0.2">
      <c r="A159" s="138" t="s">
        <v>84</v>
      </c>
      <c r="B159" s="167">
        <v>222</v>
      </c>
      <c r="C159" s="181">
        <v>99</v>
      </c>
      <c r="D159" s="181">
        <v>99</v>
      </c>
      <c r="E159" s="182" t="s">
        <v>146</v>
      </c>
      <c r="F159" s="183">
        <v>900</v>
      </c>
      <c r="G159" s="134">
        <f t="shared" si="27"/>
        <v>0</v>
      </c>
      <c r="H159" s="134">
        <f t="shared" si="27"/>
        <v>252.8</v>
      </c>
      <c r="I159" s="24">
        <f t="shared" si="27"/>
        <v>465.2</v>
      </c>
      <c r="J159" s="9"/>
    </row>
    <row r="160" spans="1:10" ht="18.75" x14ac:dyDescent="0.2">
      <c r="A160" s="138" t="s">
        <v>84</v>
      </c>
      <c r="B160" s="167">
        <v>222</v>
      </c>
      <c r="C160" s="181">
        <v>99</v>
      </c>
      <c r="D160" s="181">
        <v>99</v>
      </c>
      <c r="E160" s="182" t="s">
        <v>146</v>
      </c>
      <c r="F160" s="183">
        <v>990</v>
      </c>
      <c r="G160" s="134">
        <f>'Приложение 3'!F162</f>
        <v>0</v>
      </c>
      <c r="H160" s="134">
        <f>'Приложение 3'!G162</f>
        <v>252.8</v>
      </c>
      <c r="I160" s="134">
        <f>'Приложение 3'!H162</f>
        <v>465.2</v>
      </c>
      <c r="J160" s="9"/>
    </row>
    <row r="161" spans="1:10" ht="18.75" x14ac:dyDescent="0.25">
      <c r="A161" s="310" t="s">
        <v>85</v>
      </c>
      <c r="B161" s="311"/>
      <c r="C161" s="311"/>
      <c r="D161" s="311"/>
      <c r="E161" s="311"/>
      <c r="F161" s="312"/>
      <c r="G161" s="135">
        <f>G9</f>
        <v>24796.1</v>
      </c>
      <c r="H161" s="135">
        <f>H9</f>
        <v>10406.9</v>
      </c>
      <c r="I161" s="135">
        <f>I9</f>
        <v>9608.0000000000018</v>
      </c>
      <c r="J161" s="9"/>
    </row>
    <row r="162" spans="1:10" ht="15.75" x14ac:dyDescent="0.25">
      <c r="A162" s="83"/>
      <c r="B162" s="83"/>
    </row>
    <row r="163" spans="1:10" ht="15.75" x14ac:dyDescent="0.25">
      <c r="A163" s="83"/>
      <c r="B163" s="83"/>
    </row>
    <row r="164" spans="1:10" ht="15" x14ac:dyDescent="0.2">
      <c r="A164" s="84"/>
      <c r="B164" s="84"/>
    </row>
    <row r="165" spans="1:10" ht="15" x14ac:dyDescent="0.2">
      <c r="A165" s="85"/>
      <c r="B165" s="85"/>
    </row>
    <row r="166" spans="1:10" ht="15" x14ac:dyDescent="0.2">
      <c r="A166" s="84"/>
      <c r="B166" s="84"/>
    </row>
  </sheetData>
  <autoFilter ref="A8:J161"/>
  <mergeCells count="12">
    <mergeCell ref="F1:I1"/>
    <mergeCell ref="A5:I5"/>
    <mergeCell ref="A161:F161"/>
    <mergeCell ref="F7:F8"/>
    <mergeCell ref="G7:I7"/>
    <mergeCell ref="G2:I2"/>
    <mergeCell ref="A7:A8"/>
    <mergeCell ref="B7:B8"/>
    <mergeCell ref="C7:C8"/>
    <mergeCell ref="D7:D8"/>
    <mergeCell ref="E7:E8"/>
    <mergeCell ref="G3:I3"/>
  </mergeCells>
  <printOptions horizontalCentered="1"/>
  <pageMargins left="0.98425196850393704" right="0.39370078740157483" top="0.78740157480314965" bottom="0.78740157480314965" header="0.51181102362204722" footer="0.51181102362204722"/>
  <pageSetup paperSize="9" scale="63" fitToHeight="0" orientation="portrait" r:id="rId1"/>
  <headerFooter alignWithMargins="0"/>
  <ignoredErrors>
    <ignoredError sqref="I63 I51 H51:H53 G51 G63 H61:H63 H55:H56 H5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Приложение 3</vt:lpstr>
      <vt:lpstr>Приложение 4</vt:lpstr>
      <vt:lpstr>Приложение 5</vt:lpstr>
      <vt:lpstr>'Приложение 3'!Заголовки_для_печати</vt:lpstr>
      <vt:lpstr>'Приложение 4'!Заголовки_для_печати</vt:lpstr>
      <vt:lpstr>'Приложение 5'!Заголовки_для_печати</vt:lpstr>
      <vt:lpstr>'Приложение 3'!Область_печати</vt:lpstr>
      <vt:lpstr>'Приложение 5'!Область_печати</vt:lpstr>
    </vt:vector>
  </TitlesOfParts>
  <Company>DG Win&amp;Soft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shabanova_ov</dc:creator>
  <cp:lastModifiedBy>Home</cp:lastModifiedBy>
  <cp:lastPrinted>2022-04-25T05:06:19Z</cp:lastPrinted>
  <dcterms:created xsi:type="dcterms:W3CDTF">2015-10-23T06:56:22Z</dcterms:created>
  <dcterms:modified xsi:type="dcterms:W3CDTF">2022-09-09T09:16:23Z</dcterms:modified>
</cp:coreProperties>
</file>